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2025 BiH\"/>
    </mc:Choice>
  </mc:AlternateContent>
  <xr:revisionPtr revIDLastSave="0" documentId="13_ncr:1_{F8A6FE26-2E31-40AD-9495-D538E05EE312}" xr6:coauthVersionLast="47" xr6:coauthVersionMax="47" xr10:uidLastSave="{00000000-0000-0000-0000-000000000000}"/>
  <bookViews>
    <workbookView xWindow="-120" yWindow="-120" windowWidth="29040" windowHeight="15720" firstSheet="1" activeTab="1" xr2:uid="{9121C092-D90E-4514-8207-429DBCB743A3}"/>
  </bookViews>
  <sheets>
    <sheet name="BAZA" sheetId="2" state="hidden" r:id="rId1"/>
    <sheet name="1. OPĆI PODACI" sheetId="1" r:id="rId2"/>
    <sheet name="2. Nastali troškovi" sheetId="3" r:id="rId3"/>
    <sheet name="3. Provedba i pokazatelji" sheetId="4" r:id="rId4"/>
    <sheet name="4. Dokumentacija" sheetId="5" r:id="rId5"/>
  </sheets>
  <definedNames>
    <definedName name="_xlnm.Print_Area" localSheetId="1">'1. OPĆI PODACI'!$A$1:$G$39</definedName>
    <definedName name="_xlnm.Print_Area" localSheetId="2">'2. Nastali troškovi'!$B$1:$L$178</definedName>
    <definedName name="_xlnm.Print_Area" localSheetId="3">'3. Provedba i pokazatelji'!$B$1:$I$31</definedName>
    <definedName name="_xlnm.Print_Area" localSheetId="4">'4. Dokumentacija'!$B$1:$F$80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3" l="1"/>
  <c r="H51" i="3"/>
  <c r="H161" i="3" l="1"/>
  <c r="H139" i="3"/>
  <c r="H117" i="3"/>
  <c r="H95" i="3"/>
  <c r="H73" i="3"/>
  <c r="E161" i="3"/>
  <c r="E95" i="3"/>
  <c r="E73" i="3"/>
  <c r="E51" i="3"/>
  <c r="E29" i="3"/>
  <c r="H162" i="3" l="1"/>
  <c r="I168" i="3" s="1"/>
  <c r="C9" i="4"/>
  <c r="C10" i="4" s="1"/>
  <c r="C11" i="4" s="1"/>
  <c r="C12" i="4" s="1"/>
  <c r="C13" i="4" s="1"/>
  <c r="C14" i="4" s="1"/>
  <c r="C15" i="4" s="1"/>
  <c r="C16" i="4" s="1"/>
  <c r="C17" i="4" s="1"/>
  <c r="E139" i="3" l="1"/>
  <c r="E117" i="3"/>
  <c r="E162" i="3" l="1"/>
  <c r="C28" i="1"/>
  <c r="C26" i="1"/>
  <c r="C24" i="1"/>
  <c r="C20" i="1"/>
  <c r="AO2" i="2"/>
  <c r="C18" i="1" s="1"/>
  <c r="AO3" i="2"/>
  <c r="AO4" i="2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1" i="2"/>
  <c r="C16" i="1"/>
  <c r="U2" i="2"/>
  <c r="C14" i="1" s="1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AD43" i="2"/>
  <c r="AB43" i="2"/>
  <c r="AK41" i="2"/>
  <c r="AH41" i="2"/>
  <c r="AI41" i="2" s="1"/>
  <c r="AF41" i="2"/>
  <c r="AG41" i="2" s="1"/>
  <c r="AE41" i="2"/>
  <c r="AC41" i="2"/>
  <c r="AK40" i="2"/>
  <c r="AH40" i="2"/>
  <c r="AI40" i="2" s="1"/>
  <c r="AF40" i="2"/>
  <c r="AG40" i="2" s="1"/>
  <c r="AE40" i="2"/>
  <c r="AC40" i="2"/>
  <c r="AK39" i="2"/>
  <c r="AH39" i="2"/>
  <c r="AI39" i="2" s="1"/>
  <c r="AF39" i="2"/>
  <c r="AG39" i="2" s="1"/>
  <c r="AE39" i="2"/>
  <c r="AC39" i="2"/>
  <c r="AK38" i="2"/>
  <c r="AH38" i="2"/>
  <c r="AI38" i="2" s="1"/>
  <c r="AF38" i="2"/>
  <c r="AG38" i="2" s="1"/>
  <c r="AE38" i="2"/>
  <c r="AC38" i="2"/>
  <c r="AK37" i="2"/>
  <c r="AH37" i="2"/>
  <c r="AI37" i="2" s="1"/>
  <c r="AF37" i="2"/>
  <c r="AG37" i="2" s="1"/>
  <c r="AE37" i="2"/>
  <c r="AC37" i="2"/>
  <c r="AK36" i="2"/>
  <c r="AH36" i="2"/>
  <c r="AI36" i="2" s="1"/>
  <c r="AF36" i="2"/>
  <c r="AG36" i="2" s="1"/>
  <c r="AE36" i="2"/>
  <c r="AC36" i="2"/>
  <c r="AK35" i="2"/>
  <c r="AH35" i="2"/>
  <c r="AI35" i="2" s="1"/>
  <c r="AF35" i="2"/>
  <c r="AG35" i="2" s="1"/>
  <c r="AE35" i="2"/>
  <c r="AC35" i="2"/>
  <c r="AK34" i="2"/>
  <c r="AH34" i="2"/>
  <c r="AI34" i="2" s="1"/>
  <c r="AF34" i="2"/>
  <c r="AG34" i="2" s="1"/>
  <c r="AE34" i="2"/>
  <c r="AC34" i="2"/>
  <c r="AK33" i="2"/>
  <c r="AH33" i="2"/>
  <c r="AI33" i="2" s="1"/>
  <c r="AF33" i="2"/>
  <c r="AG33" i="2" s="1"/>
  <c r="AE33" i="2"/>
  <c r="AC33" i="2"/>
  <c r="AK32" i="2"/>
  <c r="AH32" i="2"/>
  <c r="AI32" i="2" s="1"/>
  <c r="AF32" i="2"/>
  <c r="AG32" i="2" s="1"/>
  <c r="AE32" i="2"/>
  <c r="AC32" i="2"/>
  <c r="AK31" i="2"/>
  <c r="AH31" i="2"/>
  <c r="AI31" i="2" s="1"/>
  <c r="AF31" i="2"/>
  <c r="AG31" i="2" s="1"/>
  <c r="AE31" i="2"/>
  <c r="AC31" i="2"/>
  <c r="AK30" i="2"/>
  <c r="AH30" i="2"/>
  <c r="AI30" i="2" s="1"/>
  <c r="AF30" i="2"/>
  <c r="AG30" i="2" s="1"/>
  <c r="AE30" i="2"/>
  <c r="AC30" i="2"/>
  <c r="AK29" i="2"/>
  <c r="AH29" i="2"/>
  <c r="AI29" i="2" s="1"/>
  <c r="AF29" i="2"/>
  <c r="AG29" i="2" s="1"/>
  <c r="AE29" i="2"/>
  <c r="AC29" i="2"/>
  <c r="AK28" i="2"/>
  <c r="AH28" i="2"/>
  <c r="AI28" i="2" s="1"/>
  <c r="AF28" i="2"/>
  <c r="AG28" i="2" s="1"/>
  <c r="AE28" i="2"/>
  <c r="AC28" i="2"/>
  <c r="AK27" i="2"/>
  <c r="AH27" i="2"/>
  <c r="AI27" i="2" s="1"/>
  <c r="AF27" i="2"/>
  <c r="AG27" i="2" s="1"/>
  <c r="AE27" i="2"/>
  <c r="AC27" i="2"/>
  <c r="AK26" i="2"/>
  <c r="AH26" i="2"/>
  <c r="AI26" i="2" s="1"/>
  <c r="AF26" i="2"/>
  <c r="AG26" i="2" s="1"/>
  <c r="AE26" i="2"/>
  <c r="AC26" i="2"/>
  <c r="AK25" i="2"/>
  <c r="AH25" i="2"/>
  <c r="AI25" i="2" s="1"/>
  <c r="AF25" i="2"/>
  <c r="AG25" i="2" s="1"/>
  <c r="AE25" i="2"/>
  <c r="AC25" i="2"/>
  <c r="AK24" i="2"/>
  <c r="AH24" i="2"/>
  <c r="AI24" i="2" s="1"/>
  <c r="AF24" i="2"/>
  <c r="AG24" i="2" s="1"/>
  <c r="AE24" i="2"/>
  <c r="AC24" i="2"/>
  <c r="AK23" i="2"/>
  <c r="AH23" i="2"/>
  <c r="AI23" i="2" s="1"/>
  <c r="AF23" i="2"/>
  <c r="AG23" i="2" s="1"/>
  <c r="AE23" i="2"/>
  <c r="AC23" i="2"/>
  <c r="AK22" i="2"/>
  <c r="AH22" i="2"/>
  <c r="AI22" i="2" s="1"/>
  <c r="AF22" i="2"/>
  <c r="AG22" i="2" s="1"/>
  <c r="AE22" i="2"/>
  <c r="AC22" i="2"/>
  <c r="AK21" i="2"/>
  <c r="AH21" i="2"/>
  <c r="AI21" i="2" s="1"/>
  <c r="AF21" i="2"/>
  <c r="AG21" i="2" s="1"/>
  <c r="AE21" i="2"/>
  <c r="AC21" i="2"/>
  <c r="AK20" i="2"/>
  <c r="AH20" i="2"/>
  <c r="AI20" i="2" s="1"/>
  <c r="AF20" i="2"/>
  <c r="AG20" i="2" s="1"/>
  <c r="AE20" i="2"/>
  <c r="AC20" i="2"/>
  <c r="AK19" i="2"/>
  <c r="AH19" i="2"/>
  <c r="AI19" i="2" s="1"/>
  <c r="AF19" i="2"/>
  <c r="AG19" i="2" s="1"/>
  <c r="AE19" i="2"/>
  <c r="AC19" i="2"/>
  <c r="AK18" i="2"/>
  <c r="AH18" i="2"/>
  <c r="AI18" i="2" s="1"/>
  <c r="AF18" i="2"/>
  <c r="AG18" i="2" s="1"/>
  <c r="AE18" i="2"/>
  <c r="AC18" i="2"/>
  <c r="AK17" i="2"/>
  <c r="AH17" i="2"/>
  <c r="AI17" i="2" s="1"/>
  <c r="AF17" i="2"/>
  <c r="AG17" i="2" s="1"/>
  <c r="AE17" i="2"/>
  <c r="AC17" i="2"/>
  <c r="AK16" i="2"/>
  <c r="AH16" i="2"/>
  <c r="AI16" i="2" s="1"/>
  <c r="AF16" i="2"/>
  <c r="AG16" i="2" s="1"/>
  <c r="AE16" i="2"/>
  <c r="AC16" i="2"/>
  <c r="AK15" i="2"/>
  <c r="AH15" i="2"/>
  <c r="AI15" i="2" s="1"/>
  <c r="AF15" i="2"/>
  <c r="AG15" i="2" s="1"/>
  <c r="AE15" i="2"/>
  <c r="AC15" i="2"/>
  <c r="AK14" i="2"/>
  <c r="AH14" i="2"/>
  <c r="AI14" i="2" s="1"/>
  <c r="AF14" i="2"/>
  <c r="AG14" i="2" s="1"/>
  <c r="AE14" i="2"/>
  <c r="AC14" i="2"/>
  <c r="AK13" i="2"/>
  <c r="AH13" i="2"/>
  <c r="AI13" i="2" s="1"/>
  <c r="AF13" i="2"/>
  <c r="AG13" i="2" s="1"/>
  <c r="AE13" i="2"/>
  <c r="AC13" i="2"/>
  <c r="AK12" i="2"/>
  <c r="AH12" i="2"/>
  <c r="AI12" i="2" s="1"/>
  <c r="AF12" i="2"/>
  <c r="AG12" i="2" s="1"/>
  <c r="AE12" i="2"/>
  <c r="AC12" i="2"/>
  <c r="AK11" i="2"/>
  <c r="AH11" i="2"/>
  <c r="AI11" i="2" s="1"/>
  <c r="AF11" i="2"/>
  <c r="AG11" i="2" s="1"/>
  <c r="AE11" i="2"/>
  <c r="AC11" i="2"/>
  <c r="AK10" i="2"/>
  <c r="AH10" i="2"/>
  <c r="AI10" i="2" s="1"/>
  <c r="AF10" i="2"/>
  <c r="AG10" i="2" s="1"/>
  <c r="AE10" i="2"/>
  <c r="AC10" i="2"/>
  <c r="AK9" i="2"/>
  <c r="AH9" i="2"/>
  <c r="AI9" i="2" s="1"/>
  <c r="AF9" i="2"/>
  <c r="AG9" i="2" s="1"/>
  <c r="AE9" i="2"/>
  <c r="AC9" i="2"/>
  <c r="AK8" i="2"/>
  <c r="AH8" i="2"/>
  <c r="AI8" i="2" s="1"/>
  <c r="AF8" i="2"/>
  <c r="AG8" i="2" s="1"/>
  <c r="AE8" i="2"/>
  <c r="AC8" i="2"/>
  <c r="AK7" i="2"/>
  <c r="AH7" i="2"/>
  <c r="AI7" i="2" s="1"/>
  <c r="AF7" i="2"/>
  <c r="AG7" i="2" s="1"/>
  <c r="AE7" i="2"/>
  <c r="AC7" i="2"/>
  <c r="AK6" i="2"/>
  <c r="AH6" i="2"/>
  <c r="AI6" i="2" s="1"/>
  <c r="AF6" i="2"/>
  <c r="AG6" i="2" s="1"/>
  <c r="AE6" i="2"/>
  <c r="AC6" i="2"/>
  <c r="AK5" i="2"/>
  <c r="AH5" i="2"/>
  <c r="AI5" i="2" s="1"/>
  <c r="AF5" i="2"/>
  <c r="AG5" i="2" s="1"/>
  <c r="AE5" i="2"/>
  <c r="AC5" i="2"/>
  <c r="AK4" i="2"/>
  <c r="AH4" i="2"/>
  <c r="AI4" i="2" s="1"/>
  <c r="AF4" i="2"/>
  <c r="AG4" i="2" s="1"/>
  <c r="AE4" i="2"/>
  <c r="AC4" i="2"/>
  <c r="AK3" i="2"/>
  <c r="AH3" i="2"/>
  <c r="AI3" i="2" s="1"/>
  <c r="AF3" i="2"/>
  <c r="AG3" i="2" s="1"/>
  <c r="AE3" i="2"/>
  <c r="AC3" i="2"/>
  <c r="AK2" i="2"/>
  <c r="AH2" i="2"/>
  <c r="AI2" i="2" s="1"/>
  <c r="C30" i="1" s="1"/>
  <c r="AF2" i="2"/>
  <c r="AG2" i="2" s="1"/>
  <c r="AE2" i="2"/>
  <c r="E169" i="3" s="1"/>
  <c r="AC2" i="2"/>
  <c r="E168" i="3" s="1"/>
  <c r="E171" i="3" l="1"/>
  <c r="I170" i="3" s="1"/>
  <c r="E170" i="3"/>
  <c r="I16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-</author>
  </authors>
  <commentList>
    <comment ref="C7" authorId="0" shapeId="0" xr:uid="{517E3262-B964-4FBA-A41D-DEDD9EA05E73}">
      <text>
        <r>
          <rPr>
            <sz val="9"/>
            <color indexed="81"/>
            <rFont val="Tahoma"/>
            <family val="2"/>
            <charset val="238"/>
          </rPr>
          <t xml:space="preserve">Navodi se redni broj stavke iz ugovorenog Proračuna. </t>
        </r>
        <r>
          <rPr>
            <b/>
            <sz val="9"/>
            <color indexed="81"/>
            <rFont val="Tahoma"/>
            <family val="2"/>
            <charset val="238"/>
          </rPr>
          <t xml:space="preserve">Redni broj stavke mora odgovarati rednom broju stavke iz Proračuna. </t>
        </r>
      </text>
    </comment>
    <comment ref="D7" authorId="0" shapeId="0" xr:uid="{7D7BC2C2-5158-4F58-87B2-7AEE77CD16F4}">
      <text>
        <r>
          <rPr>
            <sz val="9"/>
            <color indexed="81"/>
            <rFont val="Tahoma"/>
            <family val="2"/>
            <charset val="238"/>
          </rPr>
          <t xml:space="preserve">Navodi se vrsta troška iz ugovorenog Proračuna. </t>
        </r>
        <r>
          <rPr>
            <b/>
            <sz val="9"/>
            <color indexed="81"/>
            <rFont val="Tahoma"/>
            <family val="2"/>
            <charset val="238"/>
          </rPr>
          <t xml:space="preserve">Vrsta troška mora odgovarati vrsti troška iz Proračuna. </t>
        </r>
      </text>
    </comment>
    <comment ref="E7" authorId="0" shapeId="0" xr:uid="{8585413C-09BD-46FE-89B5-9F154831048F}">
      <text>
        <r>
          <rPr>
            <sz val="9"/>
            <color indexed="81"/>
            <rFont val="Tahoma"/>
            <family val="2"/>
            <charset val="238"/>
          </rPr>
          <t xml:space="preserve">Navodi se iznos iz ugovorenog Proračuna. </t>
        </r>
        <r>
          <rPr>
            <b/>
            <sz val="9"/>
            <color indexed="81"/>
            <rFont val="Tahoma"/>
            <family val="2"/>
            <charset val="238"/>
          </rPr>
          <t xml:space="preserve">Iznos troška mora odgovarati iznosu iz Proračuna. </t>
        </r>
      </text>
    </comment>
    <comment ref="F7" authorId="0" shapeId="0" xr:uid="{64158D47-BCCD-4397-8E68-0936406A1491}">
      <text>
        <r>
          <rPr>
            <sz val="9"/>
            <color indexed="81"/>
            <rFont val="Tahoma"/>
            <family val="2"/>
            <charset val="238"/>
          </rPr>
          <t xml:space="preserve">Npr. Obračunska lista 1/27, račun broj 65/1 i slično.
</t>
        </r>
        <r>
          <rPr>
            <b/>
            <sz val="9"/>
            <color indexed="81"/>
            <rFont val="Tahoma"/>
            <family val="2"/>
            <charset val="238"/>
          </rPr>
          <t>Svaki trošak odnosno dokument potrebno je navesti pojedinačno u zasebnom retku bez obzira što je u ugovoru navedeni ukupan iznos troška.</t>
        </r>
      </text>
    </comment>
    <comment ref="I7" authorId="0" shapeId="0" xr:uid="{9973D26E-E50E-4C8C-B3E9-82C46339ADFC}">
      <text>
        <r>
          <rPr>
            <sz val="9"/>
            <color indexed="81"/>
            <rFont val="Tahoma"/>
            <family val="2"/>
            <charset val="238"/>
          </rPr>
          <t xml:space="preserve">Datum plaćanja se navodi samo u slučaju da je trošak plaćen u izvještajnom razdoblju.
</t>
        </r>
      </text>
    </comment>
    <comment ref="J7" authorId="0" shapeId="0" xr:uid="{A782DD7F-062A-4106-AB7B-5A3037B7F497}">
      <text>
        <r>
          <rPr>
            <sz val="9"/>
            <color indexed="81"/>
            <rFont val="Tahoma"/>
            <family val="2"/>
            <charset val="238"/>
          </rPr>
          <t xml:space="preserve">Npr. cjeloviti bankovni izvod, potvrda o plaćanju (status izvršeno).
Dokaz plaćanja se navodi samo u slučaju da je trošak plaćen u izvještajnom razdoblju.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tc={00EB2E4A-DF05-46C7-A06F-C757A6DF619B}</author>
    <author>tc={10CBE816-4D37-497E-9A0D-D3BA4B1E3AEF}</author>
  </authors>
  <commentList>
    <comment ref="E7" authorId="0" shapeId="0" xr:uid="{00EB2E4A-DF05-46C7-A06F-C757A6DF619B}">
      <text>
        <t>[Komentar u obliku niti]
Vaša verzija programa Excel omogućuje vam da pročitate ovaj komentar u obliku niti, no sve će izmjene biti uklonjene ako datoteka bude otvorena u novijoj verziji programa Excel. Saznajte više: https://go.microsoft.com/fwlink/?linkid=870924
Komentar:
    Kapacitet vrtića kojem su razvijeni/unaprijeđeni uvjeti za predškolski odgoj u programima na hrvatskom jeziku</t>
      </text>
    </comment>
    <comment ref="G7" authorId="1" shapeId="0" xr:uid="{10CBE816-4D37-497E-9A0D-D3BA4B1E3AEF}">
      <text>
        <t>[Komentar u obliku niti]
Vaša verzija programa Excel omogućuje vam da pročitate ovaj komentar u obliku niti, no sve će izmjene biti uklonjene ako datoteka bude otvorena u novijoj verziji programa Excel. Saznajte više: https://go.microsoft.com/fwlink/?linkid=870924
Komentar:
    Kapacitet vrtića kojem su razvijeni/unaprijeđeni uvjeti za predškolski odgoj u programima na hrvatskom jeziku</t>
      </text>
    </comment>
  </commentList>
</comments>
</file>

<file path=xl/sharedStrings.xml><?xml version="1.0" encoding="utf-8"?>
<sst xmlns="http://schemas.openxmlformats.org/spreadsheetml/2006/main" count="1072" uniqueCount="582">
  <si>
    <t xml:space="preserve">ZAHTJEV ZA ISPLATOM / NADOKNADOM SREDSTAVA </t>
  </si>
  <si>
    <t>„Program potpore Hrvatima u Bosni i Hercegovini u svrhu demografskog razvoja i podrške roditeljstvu u lokalnim zajednicama“</t>
  </si>
  <si>
    <t xml:space="preserve">Broj Zahtjeva: </t>
  </si>
  <si>
    <t>OPĆI PODACI</t>
  </si>
  <si>
    <t xml:space="preserve">Naziv Korisnika: </t>
  </si>
  <si>
    <t>Adresa Korisnika:</t>
  </si>
  <si>
    <t xml:space="preserve">MBS/JIB Korisnika: </t>
  </si>
  <si>
    <t>SWIFT/BANKA:</t>
  </si>
  <si>
    <t xml:space="preserve">IBAN Korisnika: </t>
  </si>
  <si>
    <t xml:space="preserve">Model i poziv na broj: </t>
  </si>
  <si>
    <t>Naziv Projekta:</t>
  </si>
  <si>
    <t>Klasa Ugovora:</t>
  </si>
  <si>
    <t>UrBroj Ugovora:</t>
  </si>
  <si>
    <t>do</t>
  </si>
  <si>
    <t>REDNI BROJ</t>
  </si>
  <si>
    <t xml:space="preserve">KLASA </t>
  </si>
  <si>
    <t>URBROJ</t>
  </si>
  <si>
    <t xml:space="preserve">STATUS PRIJAVE </t>
  </si>
  <si>
    <t>BROJ PRIJAVE 
(1. prijava, 2. prijava itd.)</t>
  </si>
  <si>
    <t>DATUM PRIJAVE</t>
  </si>
  <si>
    <t>VRIJEME PRIJAVE</t>
  </si>
  <si>
    <t>NAZIV PRIJAVITELJA</t>
  </si>
  <si>
    <t>Adresa ulica</t>
  </si>
  <si>
    <t>Adresa poštanski broj</t>
  </si>
  <si>
    <t xml:space="preserve">MBS / JIB </t>
  </si>
  <si>
    <t>GRAD / OPĆINA</t>
  </si>
  <si>
    <t xml:space="preserve">ŽUPANIJA </t>
  </si>
  <si>
    <t>DRŽAVA</t>
  </si>
  <si>
    <t xml:space="preserve">IME I PREZIME KONTAKT OSOBE </t>
  </si>
  <si>
    <t>MBS/JIB PRIJAVITELJA</t>
  </si>
  <si>
    <t>NAZIV PROJEKTA</t>
  </si>
  <si>
    <t>Adresa Ulica i broj</t>
  </si>
  <si>
    <t>Adresa Poštanski broj</t>
  </si>
  <si>
    <t>UKUPNI PRORAČUN PROJEKTA</t>
  </si>
  <si>
    <t>IZNOS KOJI SE TRAŽI OD MDU</t>
  </si>
  <si>
    <t>UKUPNO PRIHVATLJIVI TROŠKOVI PROJEKTA</t>
  </si>
  <si>
    <t>UKUPNO PRIHVATLJIVI TROŠKOVI TEKST</t>
  </si>
  <si>
    <t xml:space="preserve">IZNOS DODIJELJENIH SREDSTAVA </t>
  </si>
  <si>
    <t>IZNOS DODIJELJENIH SREDSTAVA TEKST</t>
  </si>
  <si>
    <t>80 tekst</t>
  </si>
  <si>
    <t>20 tekst</t>
  </si>
  <si>
    <t>INTENZITET POTPORE</t>
  </si>
  <si>
    <t>INTENZITET POTPORE TEKST</t>
  </si>
  <si>
    <t>IBAN</t>
  </si>
  <si>
    <t>SWIFT/BIC</t>
  </si>
  <si>
    <t>BANKA</t>
  </si>
  <si>
    <t>402-05/25-01/351</t>
  </si>
  <si>
    <t>519-03-02-01/1-25-2</t>
  </si>
  <si>
    <t>DA</t>
  </si>
  <si>
    <t>07.11.2025.</t>
  </si>
  <si>
    <t>Dječji vrtić "Don Ivica Čondrić" Žepče</t>
  </si>
  <si>
    <t>Ulica Zagrebačka bb</t>
  </si>
  <si>
    <t>72230 Žepče</t>
  </si>
  <si>
    <t>43-0530023-11/421890000001</t>
  </si>
  <si>
    <t>Žepče</t>
  </si>
  <si>
    <t>Zeničko-dobojska županija</t>
  </si>
  <si>
    <t>Bosna i Hercegovina</t>
  </si>
  <si>
    <t>Ankica Šumić</t>
  </si>
  <si>
    <t>DVIČ Žepče</t>
  </si>
  <si>
    <t>Zagrebačka bb</t>
  </si>
  <si>
    <t>BA393383102256014568</t>
  </si>
  <si>
    <t>UNCRBA22</t>
  </si>
  <si>
    <t>UniCredit Banka d.d, poslovnica Žepče</t>
  </si>
  <si>
    <t>402-05/25-01/349</t>
  </si>
  <si>
    <t>10.11.2025.</t>
  </si>
  <si>
    <t>Dječji vrtić Ljubuški</t>
  </si>
  <si>
    <t>Hercega Stjepana Kosače 17</t>
  </si>
  <si>
    <t>88320 Ljubuški</t>
  </si>
  <si>
    <t>4272086490000</t>
  </si>
  <si>
    <t>Ljubuški</t>
  </si>
  <si>
    <t>Zapadnohercegovačka županija</t>
  </si>
  <si>
    <t>Ana Bubalo</t>
  </si>
  <si>
    <t>Djeca Vitine – snaga obitelji i hrvatskog identiteta</t>
  </si>
  <si>
    <t>BA395550000056553152</t>
  </si>
  <si>
    <t>NOBIBA22</t>
  </si>
  <si>
    <t>Nova banka AD Banja Luka</t>
  </si>
  <si>
    <t xml:space="preserve">402-05/25-01/368	</t>
  </si>
  <si>
    <t>Javna ustanova "Dječji vrtić" Vitez</t>
  </si>
  <si>
    <t xml:space="preserve">Hrvatskih branitelja bb </t>
  </si>
  <si>
    <t xml:space="preserve">72250 Vitez </t>
  </si>
  <si>
    <t>4236229470009</t>
  </si>
  <si>
    <t>Vitez</t>
  </si>
  <si>
    <t>Srednjobosanski kanton</t>
  </si>
  <si>
    <t>Ljiljana Pranjković-Kovač</t>
  </si>
  <si>
    <t>4236189740008</t>
  </si>
  <si>
    <t>Jajce</t>
  </si>
  <si>
    <t>Rastuće priče – hrvatski jezik i kultura kroz igru, priču i pokret</t>
  </si>
  <si>
    <t>BA391611000004241965</t>
  </si>
  <si>
    <t>RZBABA23</t>
  </si>
  <si>
    <t>Raiffeisen BANK BiH</t>
  </si>
  <si>
    <t>402-05/25-01/370</t>
  </si>
  <si>
    <t>Ustanova „Dječji vrtići“ Mostar</t>
  </si>
  <si>
    <t xml:space="preserve">Ulica kneza Mihajla Viševića Humskog , br. 9 </t>
  </si>
  <si>
    <t>88000 Mostar</t>
  </si>
  <si>
    <t>4227316700003</t>
  </si>
  <si>
    <t>Grad Mostar</t>
  </si>
  <si>
    <t>Hercegovačko-neretvanska županija</t>
  </si>
  <si>
    <t>Danijela Kegelj</t>
  </si>
  <si>
    <t>Zajedno rastimo – mali čuvari hrvatske riječi i tradicije</t>
  </si>
  <si>
    <t>BA393381002200234144</t>
  </si>
  <si>
    <t>Unicredit Banka d.d. Mostar</t>
  </si>
  <si>
    <t>402-05/25-01/321</t>
  </si>
  <si>
    <t>Dječji vrtić "Sveti Josip" Mostar</t>
  </si>
  <si>
    <t xml:space="preserve">Biskupa Buconjića 1B </t>
  </si>
  <si>
    <t>88 000 Mostar</t>
  </si>
  <si>
    <t>4227248190000</t>
  </si>
  <si>
    <t>Marija Jovanović</t>
  </si>
  <si>
    <t>Priča o identitetu počinje u vrtiću </t>
  </si>
  <si>
    <t>BA393387404802726364</t>
  </si>
  <si>
    <t>UniCredit Bank d.d. Mostar</t>
  </si>
  <si>
    <t>402-05/25-01/329</t>
  </si>
  <si>
    <t>Predškolska ustanova Dječji vrtić "Mickey Mouse" Mostar</t>
  </si>
  <si>
    <t xml:space="preserve">Fra Didaka Buntića b.b. </t>
  </si>
  <si>
    <t>4228121220003</t>
  </si>
  <si>
    <t>Ljubica Ramljak</t>
  </si>
  <si>
    <t>Rastimo zajedno - Kvalitetni uvjeti za sretniji početak</t>
  </si>
  <si>
    <t>BA393381302293078940</t>
  </si>
  <si>
    <t>UniCredit Bank d.d Mostar</t>
  </si>
  <si>
    <t>402-05/25-01/363</t>
  </si>
  <si>
    <t>08.11.2025.</t>
  </si>
  <si>
    <t>Dječji vrtić "Svijet mašte"</t>
  </si>
  <si>
    <t xml:space="preserve">Knešpolje bb </t>
  </si>
  <si>
    <t>88220 Široki Brijeg</t>
  </si>
  <si>
    <t>4272432310005</t>
  </si>
  <si>
    <t>Široki Brijeg</t>
  </si>
  <si>
    <t>Marija Marušić</t>
  </si>
  <si>
    <t>Mali čuvari tradicije, očuvanje kulturnog identiteta kroz odgoj i igru</t>
  </si>
  <si>
    <t>NE</t>
  </si>
  <si>
    <t>BA393382202255362482</t>
  </si>
  <si>
    <t>UNICREDIT BANK</t>
  </si>
  <si>
    <t>402-05/25-01/319</t>
  </si>
  <si>
    <t>09.11.2025.</t>
  </si>
  <si>
    <t>PPU Igraonica "Framice"</t>
  </si>
  <si>
    <t>Kulina bana 31</t>
  </si>
  <si>
    <t>70230 Bugojno</t>
  </si>
  <si>
    <t>51-05-0015-08/4236295850009 </t>
  </si>
  <si>
    <t>Bugojno</t>
  </si>
  <si>
    <t>Srednjobosanska županija</t>
  </si>
  <si>
    <t>Antea Žarković</t>
  </si>
  <si>
    <t>Framice: moderni i sigurni svijet rasta  </t>
  </si>
  <si>
    <t>BA393384004841483563</t>
  </si>
  <si>
    <t>UniCredit Bank d.d.</t>
  </si>
  <si>
    <t>402-05/25-01/332</t>
  </si>
  <si>
    <t>Privatna predškolska ustanova „o. Ante Gabrić“</t>
  </si>
  <si>
    <t xml:space="preserve">Školska 1 </t>
  </si>
  <si>
    <t>72270 Travnik</t>
  </si>
  <si>
    <t>4236784540004</t>
  </si>
  <si>
    <t>Travnik</t>
  </si>
  <si>
    <t>Županija Središnja Bosna</t>
  </si>
  <si>
    <t>Ivana Strukar</t>
  </si>
  <si>
    <t>I mi želimo rasti</t>
  </si>
  <si>
    <t>BA393386702240548805</t>
  </si>
  <si>
    <t>Unicredit bank d.d.</t>
  </si>
  <si>
    <t>402-05/25-01/335</t>
  </si>
  <si>
    <t>Javna ustanova Dječji vrtić "Bajka" Posušje</t>
  </si>
  <si>
    <t xml:space="preserve">Petra Krešimira IV, br 16 </t>
  </si>
  <si>
    <t xml:space="preserve">88240 Posušje  </t>
  </si>
  <si>
    <t>4272316320001</t>
  </si>
  <si>
    <t>Posušje</t>
  </si>
  <si>
    <t>Kristina  Milas</t>
  </si>
  <si>
    <t>Osmijeh više</t>
  </si>
  <si>
    <t>BA393382004863684829</t>
  </si>
  <si>
    <t>UNCRBA23</t>
  </si>
  <si>
    <t>Unicredit Bank d.d.</t>
  </si>
  <si>
    <t>402-05/25-01/344</t>
  </si>
  <si>
    <t>Dječji vrtić "Mali hrast"</t>
  </si>
  <si>
    <t xml:space="preserve">Privalj bb </t>
  </si>
  <si>
    <t>88 220  Široki Brijeg</t>
  </si>
  <si>
    <t>4272431340008</t>
  </si>
  <si>
    <t>Danijela Mikulić</t>
  </si>
  <si>
    <t>Inkluzija u pokretu</t>
  </si>
  <si>
    <t>BA393382202255366071</t>
  </si>
  <si>
    <t>UNICREDIT BANK D.D. MOSTAR</t>
  </si>
  <si>
    <t>402-05/25-01/366</t>
  </si>
  <si>
    <t>Dječji vrtić "Mala pčelica Maja"</t>
  </si>
  <si>
    <t xml:space="preserve">Vukovarska 54 </t>
  </si>
  <si>
    <t>4227976970003</t>
  </si>
  <si>
    <t>Marija Karačić</t>
  </si>
  <si>
    <t>Rastimo zajedno- poboljšanje uvjeta boravka i rada u Dječjem vrtiću Mala pčelica Maja</t>
  </si>
  <si>
    <t>BA393381302271138316</t>
  </si>
  <si>
    <t>UniCredit Banka</t>
  </si>
  <si>
    <t>402-05/25-01/342</t>
  </si>
  <si>
    <t>Dječji vrtić "Čudesna šuma"</t>
  </si>
  <si>
    <t xml:space="preserve">Bleiburških žrtava 134 </t>
  </si>
  <si>
    <t>4227591240004</t>
  </si>
  <si>
    <t>Ivana Brkljača</t>
  </si>
  <si>
    <t>Dom čudesne budućnosti</t>
  </si>
  <si>
    <t>BA393381302212051057</t>
  </si>
  <si>
    <t>UniCredit Bank</t>
  </si>
  <si>
    <t>402-05/25-01/338</t>
  </si>
  <si>
    <t>Dječji vrtić "Pahuljica" Kupres</t>
  </si>
  <si>
    <t xml:space="preserve">Kupreške bojne bb  </t>
  </si>
  <si>
    <t xml:space="preserve">80320 Kupres </t>
  </si>
  <si>
    <t>4281049440000</t>
  </si>
  <si>
    <t>Kupres (FBIH)</t>
  </si>
  <si>
    <t>Hercegbosanska županija</t>
  </si>
  <si>
    <t>Snježana Ravančić</t>
  </si>
  <si>
    <t>KupresKids</t>
  </si>
  <si>
    <t>BA391549995000142085</t>
  </si>
  <si>
    <t>UPBKBA22</t>
  </si>
  <si>
    <t>Intesa Sanpaolo banka</t>
  </si>
  <si>
    <t>402-05/25-01/348</t>
  </si>
  <si>
    <t>JU Dječji vrtić "Radost" Kreševo</t>
  </si>
  <si>
    <t>Troska bb</t>
  </si>
  <si>
    <t>71260 Kreševo</t>
  </si>
  <si>
    <t>4236134760000</t>
  </si>
  <si>
    <t>Kreševo</t>
  </si>
  <si>
    <t>Srednjobosanski kanton (SBK)</t>
  </si>
  <si>
    <t>Dajana Pecirep</t>
  </si>
  <si>
    <t>Radost za sve – jačanje profesionalnih kapaciteta odgojitelja </t>
  </si>
  <si>
    <t>BA393060002866554737</t>
  </si>
  <si>
    <t>HAABBA22</t>
  </si>
  <si>
    <t>Addiko Bank dd</t>
  </si>
  <si>
    <t>402-05/25-01/312</t>
  </si>
  <si>
    <t>Dječji vrtić Čapljina</t>
  </si>
  <si>
    <t>Gojka Šuška bb</t>
  </si>
  <si>
    <t>88300 Čapljina</t>
  </si>
  <si>
    <t>4227146780007</t>
  </si>
  <si>
    <t>Čapljina</t>
  </si>
  <si>
    <t>Ivana Zadrić</t>
  </si>
  <si>
    <t>Rekonstrukcija i renoviranje postojećeg prizemlja i prilagodba prostora za Vrtić</t>
  </si>
  <si>
    <t>52,616.00 EUR</t>
  </si>
  <si>
    <t>BA393381102200229677</t>
  </si>
  <si>
    <t>402-05/25-01/327</t>
  </si>
  <si>
    <t>06.11.2025.</t>
  </si>
  <si>
    <t>Grad Široki Brijeg</t>
  </si>
  <si>
    <t>Fra Didaka Buntića 11</t>
  </si>
  <si>
    <t xml:space="preserve">88220 Široki Brijeg </t>
  </si>
  <si>
    <t>4272082230003</t>
  </si>
  <si>
    <t>Anamarija Ljubić Škobić</t>
  </si>
  <si>
    <t>Opremanje gradskog dječjeg vrtića u mjesnoj zajednici Privalj</t>
  </si>
  <si>
    <t>BA393380604801254729</t>
  </si>
  <si>
    <t>UniCredit bank d.d. Mostar</t>
  </si>
  <si>
    <t>402-05/25-01/330</t>
  </si>
  <si>
    <t>Dječji vrtić "Sveti Filip Neri"</t>
  </si>
  <si>
    <t xml:space="preserve">Hrvatskih branitelja 52 </t>
  </si>
  <si>
    <t>88342 Grude</t>
  </si>
  <si>
    <t>64-05-0007-22/4272483490008</t>
  </si>
  <si>
    <t>Grude</t>
  </si>
  <si>
    <t>Josipa Mikulić</t>
  </si>
  <si>
    <t>GRUDEKID</t>
  </si>
  <si>
    <t>BA393381402286879277</t>
  </si>
  <si>
    <t>402-05/25-01/317</t>
  </si>
  <si>
    <t xml:space="preserve">Privatna predškolska ustanova „Dječji svijet“ Kiseljak </t>
  </si>
  <si>
    <t>Ulica Vatroslava Lisinskog 12</t>
  </si>
  <si>
    <t>71250 Kiseljak</t>
  </si>
  <si>
    <t>4236805720008</t>
  </si>
  <si>
    <t>Kiseljak</t>
  </si>
  <si>
    <t xml:space="preserve">Županija Središnja Bosna </t>
  </si>
  <si>
    <t>Kristina Josipović</t>
  </si>
  <si>
    <t>Proširenje kapaciteta i unaprjeđenje uvjeta boravka djece u Privatnoj predškolskoj ustanovi “Dječji svijet” Kiseljak </t>
  </si>
  <si>
    <t>BA393060003268778429</t>
  </si>
  <si>
    <t>Addiko Bank d.d</t>
  </si>
  <si>
    <t>402-05/25-01/357</t>
  </si>
  <si>
    <t xml:space="preserve">Hrvatskih branitelja br. 2. </t>
  </si>
  <si>
    <t>4227396110007/227396110007</t>
  </si>
  <si>
    <t>Željka Dujmović</t>
  </si>
  <si>
    <t>Izgradnja vrtića u naselju Rodoč</t>
  </si>
  <si>
    <t>273.578,40 EUR</t>
  </si>
  <si>
    <t>BA5550000020193090</t>
  </si>
  <si>
    <t>402-05/25-01/345</t>
  </si>
  <si>
    <t>Dječji vrtić "Ulica krijesnica" Mostar</t>
  </si>
  <si>
    <t xml:space="preserve">Kralja Tomislava lamela 4 </t>
  </si>
  <si>
    <t>4227947360000</t>
  </si>
  <si>
    <t>Martina Miličević</t>
  </si>
  <si>
    <t>Mala krijesnica – velika budućnost</t>
  </si>
  <si>
    <t>BA391995320011356129</t>
  </si>
  <si>
    <t>ABSBBA22</t>
  </si>
  <si>
    <t>SPARKASSE</t>
  </si>
  <si>
    <t>402-05/25-01/339</t>
  </si>
  <si>
    <t>Dječji vrtić "Tiwi"</t>
  </si>
  <si>
    <t xml:space="preserve">Bleiburških žrtava 100 </t>
  </si>
  <si>
    <t>4228071370009</t>
  </si>
  <si>
    <t>Filip Pehar</t>
  </si>
  <si>
    <t>Vrtić budućnosti: više mjesta za dječje osmijehe</t>
  </si>
  <si>
    <t>BA393387404814384115</t>
  </si>
  <si>
    <t>402-05/25-01/336</t>
  </si>
  <si>
    <t>Dječji vrtić "Oblačić" Ljubuški</t>
  </si>
  <si>
    <t xml:space="preserve">Kardinala Alojzija Stepinca 5 </t>
  </si>
  <si>
    <t>64-05-0008-18/4272418670007</t>
  </si>
  <si>
    <t>Zdenka Ramljak</t>
  </si>
  <si>
    <t>Modernizacija vrtićkih prostora radi osiguranja kvalitetnog odgoja </t>
  </si>
  <si>
    <t>BA393381604886283230</t>
  </si>
  <si>
    <t>UNCRBA</t>
  </si>
  <si>
    <t>402-05/25-01/346</t>
  </si>
  <si>
    <t>Grad Stolac</t>
  </si>
  <si>
    <t>Banovinska bb</t>
  </si>
  <si>
    <t>88360 Stolac</t>
  </si>
  <si>
    <t>4227208720006</t>
  </si>
  <si>
    <t>Stolac</t>
  </si>
  <si>
    <t>Maja Marković</t>
  </si>
  <si>
    <t>Rastemo</t>
  </si>
  <si>
    <t>BA393380604800826862</t>
  </si>
  <si>
    <t>UniCredit bank d.d.</t>
  </si>
  <si>
    <t>402-05/25-01/324</t>
  </si>
  <si>
    <t> Dječji vrtić „Sv. Franjo“ Kiseljak</t>
  </si>
  <si>
    <t>Sv. Ilije 40</t>
  </si>
  <si>
    <t>4236364760009</t>
  </si>
  <si>
    <t>Ružica Barbarić</t>
  </si>
  <si>
    <t>Produženi boravak za potrebe mlađe dječje dobi</t>
  </si>
  <si>
    <t>38,684.34 EUR</t>
  </si>
  <si>
    <t>BA393380604818449725</t>
  </si>
  <si>
    <t>UNICREDIT ZAGREBAČKA BANKA D.D</t>
  </si>
  <si>
    <t>402-05/25-01/316</t>
  </si>
  <si>
    <t>04.11.2025.</t>
  </si>
  <si>
    <t>Javna predškolska ustanova „Ivančica“ Usora</t>
  </si>
  <si>
    <t xml:space="preserve">Ul. Stjepana Radića br.30 </t>
  </si>
  <si>
    <t>74230 Usora</t>
  </si>
  <si>
    <t>04218986780009</t>
  </si>
  <si>
    <t>Usora</t>
  </si>
  <si>
    <t>Edita Vuković Antolović</t>
  </si>
  <si>
    <t>Keramičarski radovi u novoj zgradi vrtića</t>
  </si>
  <si>
    <t>BA391011611200036573</t>
  </si>
  <si>
    <t>PBSCBA22</t>
  </si>
  <si>
    <t>Privredna banka Sarajevo d.d.</t>
  </si>
  <si>
    <t>402-05/25-01/315</t>
  </si>
  <si>
    <t>03.11.2025.</t>
  </si>
  <si>
    <t>Općina Tomislavgrad</t>
  </si>
  <si>
    <t>Mijata Tomića 120</t>
  </si>
  <si>
    <t xml:space="preserve">80240 Tomislavgrad </t>
  </si>
  <si>
    <t>4281006390009</t>
  </si>
  <si>
    <t>Tomislavgrad</t>
  </si>
  <si>
    <t>Ivan Stanić</t>
  </si>
  <si>
    <t>Rekonstrukcija i opremanje Područnog dječjeg vrtića Grabovica – Tomislavgrad</t>
  </si>
  <si>
    <t>BA393380002210604367</t>
  </si>
  <si>
    <t>402-05/25-01/311</t>
  </si>
  <si>
    <t>30.10.2025.</t>
  </si>
  <si>
    <t>Predškolska ustanova Dječji vrtić "Stefano"</t>
  </si>
  <si>
    <t xml:space="preserve">Vionica 156 </t>
  </si>
  <si>
    <t>88260 Čitluk</t>
  </si>
  <si>
    <t>58-05-0001-20/4228020890008</t>
  </si>
  <si>
    <t>Čitluk</t>
  </si>
  <si>
    <t>Dijana Ćorić</t>
  </si>
  <si>
    <t>Uređenje i modernizacija vanjskog prostora za djecu rane dobi</t>
  </si>
  <si>
    <t>BA393381204860424602</t>
  </si>
  <si>
    <t>402-05/25-01/320</t>
  </si>
  <si>
    <t>Općina Neum</t>
  </si>
  <si>
    <t xml:space="preserve">Kralja Tomislava 1 </t>
  </si>
  <si>
    <t>88390 Neum</t>
  </si>
  <si>
    <t>4227086860006</t>
  </si>
  <si>
    <t>Neum</t>
  </si>
  <si>
    <t>Ana Krmek</t>
  </si>
  <si>
    <t>Sretnim koracima u dvorišne avanture</t>
  </si>
  <si>
    <t>BA393380002200021958</t>
  </si>
  <si>
    <t>402-05/25-01/331</t>
  </si>
  <si>
    <t>Predškolska ustanova Dječji vrtić "Sveta obitelj"</t>
  </si>
  <si>
    <t>Nikole Šopa  50A</t>
  </si>
  <si>
    <t>71210 Sarajevo/Ilidža</t>
  </si>
  <si>
    <t>420 195 959 00 01</t>
  </si>
  <si>
    <t>Ilidža</t>
  </si>
  <si>
    <t>Sarajevska županija</t>
  </si>
  <si>
    <t>Maja Grubešić</t>
  </si>
  <si>
    <t>Unaprjeđenje materijalnih uvjeta za kvalitetan predškolski odgoj kroz obnovu fasade i ulaza dječjeg vrtića</t>
  </si>
  <si>
    <t>BA391541802005845081</t>
  </si>
  <si>
    <t>Intesa Sanpaolo Banka d.d. Bosna i Hercegovina</t>
  </si>
  <si>
    <t>402-05/25-01/360</t>
  </si>
  <si>
    <t>Dječji vrtić "Studenci" Ljubuški</t>
  </si>
  <si>
    <t xml:space="preserve">Studenci 270 </t>
  </si>
  <si>
    <t>88230 Ljubuški</t>
  </si>
  <si>
    <t>4272517140001</t>
  </si>
  <si>
    <t>Ivan Perić</t>
  </si>
  <si>
    <t>Nabavka opreme za vanjsko igralište "Igra vani, osmijeh više"</t>
  </si>
  <si>
    <t>BA393381602286191828</t>
  </si>
  <si>
    <t>402-05/25-01/364</t>
  </si>
  <si>
    <t>Općina Dobretići</t>
  </si>
  <si>
    <t xml:space="preserve">Dobretići bb </t>
  </si>
  <si>
    <t xml:space="preserve">70210 Dobretići </t>
  </si>
  <si>
    <t>4236114140005</t>
  </si>
  <si>
    <t>Dobretići</t>
  </si>
  <si>
    <t>Ivo Čakarić</t>
  </si>
  <si>
    <t>25.403,00 EUR</t>
  </si>
  <si>
    <t>BA393060203780563417</t>
  </si>
  <si>
    <t>ADDIKO BANK DD</t>
  </si>
  <si>
    <t>402-05/25-01/347</t>
  </si>
  <si>
    <t>Dječji vrtić „Grude“ Grude</t>
  </si>
  <si>
    <t xml:space="preserve">Ivana Alilovića 3 </t>
  </si>
  <si>
    <t>88340 Grude</t>
  </si>
  <si>
    <t>4272123100004</t>
  </si>
  <si>
    <t>Željka Penava</t>
  </si>
  <si>
    <t>Unaprjeđenje materijalnih uvjeta Dječjeg vrtića „Grude“ Grude </t>
  </si>
  <si>
    <t>BA393381404887048182</t>
  </si>
  <si>
    <t>UniCredit Bank d.d</t>
  </si>
  <si>
    <t>402-05/25-01/369</t>
  </si>
  <si>
    <t>Javna ustanova Dječji vrtić "Zvončić"</t>
  </si>
  <si>
    <t xml:space="preserve">Ulica kralja Tomislava bb </t>
  </si>
  <si>
    <t xml:space="preserve">70280 Gornji Vakuf-Uskoplje </t>
  </si>
  <si>
    <t>51-05-012-11/4236190160007</t>
  </si>
  <si>
    <t>Gornji Vakuf-Uskoplje</t>
  </si>
  <si>
    <t>Središnja Bosna</t>
  </si>
  <si>
    <t>Ivana Miličević</t>
  </si>
  <si>
    <t>Ugodniji i sigurniji prostor za djecu- opremanje blagovaonice, spavaonice, i nabava didaktičkog materijala Dječjeg vrtića "Zvončić"</t>
  </si>
  <si>
    <t>BA393060002906774817</t>
  </si>
  <si>
    <t>402-05/25-01/356</t>
  </si>
  <si>
    <t>Javna predškolska ustanova Dječji vrtić "Bare" Jajce</t>
  </si>
  <si>
    <t>Vukovarska b.b.</t>
  </si>
  <si>
    <t xml:space="preserve">70 101 Jajce  </t>
  </si>
  <si>
    <t>Brankica Jakešević </t>
  </si>
  <si>
    <t>BARE2025</t>
  </si>
  <si>
    <t>BA391549995000145092</t>
  </si>
  <si>
    <t>INTESA SANPAOLO BANKA D.D POSLOVNA JEDINICA JAJCE</t>
  </si>
  <si>
    <t>402-05/25-01/362</t>
  </si>
  <si>
    <t>Dječji vrtić „Paola Cerueto“ JU Odžak</t>
  </si>
  <si>
    <t xml:space="preserve">Ulica 102.odžačke brigade HVO </t>
  </si>
  <si>
    <t xml:space="preserve">76290 Odžak </t>
  </si>
  <si>
    <t>4254009170002</t>
  </si>
  <si>
    <t>Odžak</t>
  </si>
  <si>
    <t>Posavska županija</t>
  </si>
  <si>
    <t>Dajana Jazvić</t>
  </si>
  <si>
    <t>Siguran prostor za rast i igru djece jasličke dobi</t>
  </si>
  <si>
    <t>BA393380604811887190</t>
  </si>
  <si>
    <t>402-05/25-01/328</t>
  </si>
  <si>
    <t>Dječji vrtić "Anđeli" Novi Travnik</t>
  </si>
  <si>
    <t>Ivana Meštrovića bb</t>
  </si>
  <si>
    <t xml:space="preserve">72290 Novi Travnik </t>
  </si>
  <si>
    <t>42362812390005</t>
  </si>
  <si>
    <t>Novi Travnik</t>
  </si>
  <si>
    <t>Srednjobosanski kanton/Kanton Središnja Bosna</t>
  </si>
  <si>
    <t>Ružica Boškić</t>
  </si>
  <si>
    <t>Uređenje dvorišta i objekta Dječjeg vrtića "Anđeli" Novi Travnik</t>
  </si>
  <si>
    <t>BA393060460000023518</t>
  </si>
  <si>
    <t xml:space="preserve">Addiko Bank d.d. </t>
  </si>
  <si>
    <t>402-05/25-01/337</t>
  </si>
  <si>
    <t>Dječji vrtić "Bambi" Livno</t>
  </si>
  <si>
    <t>Rudarska 3</t>
  </si>
  <si>
    <t>80 101 Livno</t>
  </si>
  <si>
    <t>4281315340008</t>
  </si>
  <si>
    <t>Livno</t>
  </si>
  <si>
    <t>Ljubica Semren</t>
  </si>
  <si>
    <t>Dogradnja dječjeg vrtića Bambi Livno</t>
  </si>
  <si>
    <t>BA391610000290580098</t>
  </si>
  <si>
    <t>RZBABA2S</t>
  </si>
  <si>
    <t>ZMAJA OD BOSNE BB SARAJEVO</t>
  </si>
  <si>
    <t>402-05/25-01/314</t>
  </si>
  <si>
    <t>Grad Orašje</t>
  </si>
  <si>
    <t xml:space="preserve">Treća ulica broj 45 </t>
  </si>
  <si>
    <t xml:space="preserve">76270 Orašje </t>
  </si>
  <si>
    <t>4254051610004</t>
  </si>
  <si>
    <t>Orašje</t>
  </si>
  <si>
    <t>Franc Kljajić</t>
  </si>
  <si>
    <t>Unaprjeđenje infrastrukturnih i materijalnih uvjeta Dječjeg vrtića „Pčelica“ Orašje</t>
  </si>
  <si>
    <t>BA393380604800553710</t>
  </si>
  <si>
    <t>402-05/25-01/358</t>
  </si>
  <si>
    <t>Javna ustanova Dječji vrtić Domaljevac</t>
  </si>
  <si>
    <t xml:space="preserve">Ivana Mažuranića 10 </t>
  </si>
  <si>
    <t xml:space="preserve">76 233  Domaljevac, Domaljevac-Šamac </t>
  </si>
  <si>
    <t>4254082410003</t>
  </si>
  <si>
    <t>Domaljevac-Šamac</t>
  </si>
  <si>
    <t>Miroslav Lucić</t>
  </si>
  <si>
    <t>Opremanje vanjskog dječjeg igrališta</t>
  </si>
  <si>
    <t>BA39306003189812960</t>
  </si>
  <si>
    <t>Broj zahtjeva</t>
  </si>
  <si>
    <t>Potraživani iznos 20%:</t>
  </si>
  <si>
    <t>Pod kaznenom i materijalnom odgovornošću potvrđujem da su podaci navedeni u ovom Zahtjevu točni i vjerodostojni te su potkrijepljeni odgovarajućom popratnom dokumentacijom.</t>
  </si>
  <si>
    <t>MP</t>
  </si>
  <si>
    <t>Ime i prezime odgovorne osobe</t>
  </si>
  <si>
    <t>Potpis odgovorne osobe</t>
  </si>
  <si>
    <t>Datum i mjesto</t>
  </si>
  <si>
    <t xml:space="preserve">    </t>
  </si>
  <si>
    <t xml:space="preserve">   </t>
  </si>
  <si>
    <t>Ukupno 1.</t>
  </si>
  <si>
    <t>2. TROŠKOVI OPREMANJA (specificirati troškove po vrsti opreme i namještaja</t>
  </si>
  <si>
    <t>Ukupno 2.</t>
  </si>
  <si>
    <t>3. TROŠKOVI PUTOVANJA</t>
  </si>
  <si>
    <t>Ukupno 3.</t>
  </si>
  <si>
    <t>4. TROŠKOVI ORGANIZACIJE PROJEKTNIH AKTIVNOSTI I JAVNIH DOGAĐANJA (edukacije, studijski posjeti, programi, priredbe i slično)</t>
  </si>
  <si>
    <t>Ukupno 4.</t>
  </si>
  <si>
    <t>5. OSTALI TROŠKOVI</t>
  </si>
  <si>
    <t>Ukupno 5.</t>
  </si>
  <si>
    <t>6. TROŠKOVI PROMIDŽBE I VIDLJIVOSTI</t>
  </si>
  <si>
    <t>Ukupno 6.</t>
  </si>
  <si>
    <t>7. TROŠKOVI UPRAVLJANJA PROJEKTOM I ADMINISTRACIJA</t>
  </si>
  <si>
    <t>Ukupno 7.</t>
  </si>
  <si>
    <t>UKUPNI PRIHVATLJIVI TROŠKOVI</t>
  </si>
  <si>
    <t>UGOVOR O DODJELI BESPOVRATNIH SREDSTAVA</t>
  </si>
  <si>
    <r>
      <t xml:space="preserve">Ukupni prihvatljivi troškovi </t>
    </r>
    <r>
      <rPr>
        <sz val="11"/>
        <rFont val="Times New Roman"/>
        <family val="1"/>
        <charset val="238"/>
      </rPr>
      <t>(članak 3.1.)</t>
    </r>
  </si>
  <si>
    <t>Dodijeljena bespovratna sredstva (članak 3.2.)</t>
  </si>
  <si>
    <t>80% potpore</t>
  </si>
  <si>
    <t>20% potpore</t>
  </si>
  <si>
    <t>Intenzitet potpore (članak 3.2.)</t>
  </si>
  <si>
    <t>PREGLED NASTALIH TROŠKOVA U IZVJEŠTAJNOM RAZDOBLJU</t>
  </si>
  <si>
    <t>Ako ni tada broj redaka nije dovoljan, moguće je dodati nove, pri čemu treba provjeriti ispravnost postojećih formula. Molimo ne brisati formule u ćelijama u kojima su one unesene.</t>
  </si>
  <si>
    <r>
      <t>Dodatni prazni redci u pregledu troškova su grupirani. Za prikaz svih redaka potrebno je odabrati oznaku</t>
    </r>
    <r>
      <rPr>
        <b/>
        <sz val="11"/>
        <color rgb="FFFF0000"/>
        <rFont val="Times New Roman"/>
        <family val="1"/>
        <charset val="238"/>
      </rPr>
      <t xml:space="preserve"> 2</t>
    </r>
    <r>
      <rPr>
        <sz val="11"/>
        <color rgb="FFFF0000"/>
        <rFont val="Times New Roman"/>
        <family val="1"/>
        <charset val="238"/>
      </rPr>
      <t xml:space="preserve"> u gornjem lijevom kutu dokumenta. </t>
    </r>
  </si>
  <si>
    <t>Ugovoreno (Proračun)</t>
  </si>
  <si>
    <t>Realizirano u izvještajnom razdoblju</t>
  </si>
  <si>
    <t>Red. br. stavke</t>
  </si>
  <si>
    <t>Vrsta troška</t>
  </si>
  <si>
    <t>Iznos u eurima</t>
  </si>
  <si>
    <t xml:space="preserve">Naziv i broj dokumenta </t>
  </si>
  <si>
    <t>Izvoditelj /dobavljač / izvođač</t>
  </si>
  <si>
    <t xml:space="preserve">Datum plaćanja </t>
  </si>
  <si>
    <t>Dokaz plaćanja</t>
  </si>
  <si>
    <t>Napomena/dodatna pojašnjenja</t>
  </si>
  <si>
    <t>(B) Potraživani troškovi po Zahtjevu za isplatu druge rate (20%)</t>
  </si>
  <si>
    <t>(A) Isplaćeno po Zahtjevu za isplatu prve rate (80%)</t>
  </si>
  <si>
    <t>POKAZATELJI I PROVEDBA</t>
  </si>
  <si>
    <t>POKAZATELJI</t>
  </si>
  <si>
    <t>Projektna aktivnost</t>
  </si>
  <si>
    <t>Broj stručnjaka koji su sudjelovali u edukacija/usavršavanju - planirano</t>
  </si>
  <si>
    <t>Broj stručnjaka koji su sudjelovali u edukacija/usavršavanju - realizirano</t>
  </si>
  <si>
    <t>Ugovoreno (Prijavni obrazac)</t>
  </si>
  <si>
    <t xml:space="preserve"> (Broj djece - planirano)</t>
  </si>
  <si>
    <t xml:space="preserve"> (Broj djece - realizirano)</t>
  </si>
  <si>
    <t>Razvoj i unaprjeđenje programa, aktivnosti i sadržaja predškolskog odgoja na hrvatskom jeziku</t>
  </si>
  <si>
    <t>Provedba kulturno-obrazovnih i sportskih programa i aktivnosti za očuvanje hrvatskog jezika, kulture i tradicije</t>
  </si>
  <si>
    <t>Poboljšanje infrastrukturnih i materijalnih uvjeta za provedbu kvalitetnog predškolskog odgoja na hrvatskom jeziku</t>
  </si>
  <si>
    <t>Edukacija, usavršavanje i umrežavanje odgojitelja i stručnih djelatnika za provedbu kvalitetnog predškolskog odgoja na hrvatskom jeziku</t>
  </si>
  <si>
    <t>Razvijanje programa podrške roditeljima i jačanje suradnje lokalne zajednice u promicanju predškolskog odgoja</t>
  </si>
  <si>
    <t>Promidžba i vidljivost</t>
  </si>
  <si>
    <t>Upravljanje projektom i administracija</t>
  </si>
  <si>
    <t>Izvještajno razdoblje:</t>
  </si>
  <si>
    <t>UKUPNO:</t>
  </si>
  <si>
    <r>
      <rPr>
        <b/>
        <sz val="11"/>
        <rFont val="Times New Roman"/>
        <family val="1"/>
        <charset val="238"/>
      </rPr>
      <t>Detaljan opis provedbe projekta</t>
    </r>
    <r>
      <rPr>
        <sz val="11"/>
        <rFont val="Times New Roman"/>
        <family val="1"/>
        <charset val="238"/>
      </rPr>
      <t xml:space="preserve"> 
Koje su aktivnosti predviđene u izvještajnom razdoblju? Jesu li predviđene aktivnosti provedene i na koji način? Koja je uloga korisnika, koja partnera i suradnika (ako se projekt provodi u partnerstvu)? 
Jesu li ostvareni očekivani rezultati provedbe u izvještajnom razdoblju te koji su rezultati ostvareni?  </t>
    </r>
  </si>
  <si>
    <t>Za svaku stavku je potrebno odabrati odgovarajuću tvrdnju</t>
  </si>
  <si>
    <t>KONTROLNA LISTA</t>
  </si>
  <si>
    <t>RD</t>
  </si>
  <si>
    <t>NP</t>
  </si>
  <si>
    <t>Napomena</t>
  </si>
  <si>
    <t>A) TROŠKOVI</t>
  </si>
  <si>
    <t>Ponuda/predračun</t>
  </si>
  <si>
    <t xml:space="preserve">Izjava da su postupci nabave provedeni sukladno primjenjivim pravilima </t>
  </si>
  <si>
    <t xml:space="preserve">Dokumentacija o provedenim javnim nabavama </t>
  </si>
  <si>
    <t>Dokumentacija o provedenim nabavama za neobveznike javne nabave</t>
  </si>
  <si>
    <t xml:space="preserve">Račun </t>
  </si>
  <si>
    <t>Bankovni izvod</t>
  </si>
  <si>
    <t xml:space="preserve">Ostalo </t>
  </si>
  <si>
    <t>Fotografije opreme i materijala pojedinačne vrijednosti iznad 1.000,00 € s PDV-om</t>
  </si>
  <si>
    <t>Obračun loko vožnje</t>
  </si>
  <si>
    <t>Evidencija korištenja službenog automobila</t>
  </si>
  <si>
    <t>Evidencijska lista</t>
  </si>
  <si>
    <t>Dokaz o vidljivosti projekta</t>
  </si>
  <si>
    <t>Fotografije/video materijali/audio materijali</t>
  </si>
  <si>
    <t>Fotografije ili primjerak promotivnog materijala s oznakama vidljivosti</t>
  </si>
  <si>
    <t>Poveznica ili snimka objave na web stranici ili društvenim mrežama i sl.</t>
  </si>
  <si>
    <t>Fotografije kojima se dokazuje poštivanje pravila vidljivosti</t>
  </si>
  <si>
    <r>
      <t>Legenda: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DA</t>
    </r>
    <r>
      <rPr>
        <sz val="10"/>
        <color theme="1"/>
        <rFont val="Times New Roman"/>
        <family val="1"/>
        <charset val="238"/>
      </rPr>
      <t xml:space="preserve">- priloženo uz Zahtjev, </t>
    </r>
    <r>
      <rPr>
        <b/>
        <sz val="10"/>
        <color theme="1"/>
        <rFont val="Times New Roman"/>
        <family val="1"/>
        <charset val="238"/>
      </rPr>
      <t>RD</t>
    </r>
    <r>
      <rPr>
        <sz val="10"/>
        <color theme="1"/>
        <rFont val="Times New Roman"/>
        <family val="1"/>
        <charset val="238"/>
      </rPr>
      <t xml:space="preserve">- ranije dostavljeno, </t>
    </r>
    <r>
      <rPr>
        <b/>
        <sz val="10"/>
        <color theme="1"/>
        <rFont val="Times New Roman"/>
        <family val="1"/>
        <charset val="238"/>
      </rPr>
      <t>NP</t>
    </r>
    <r>
      <rPr>
        <sz val="10"/>
        <color theme="1"/>
        <rFont val="Times New Roman"/>
        <family val="1"/>
        <charset val="238"/>
      </rPr>
      <t>- nije primjenjivo,</t>
    </r>
    <r>
      <rPr>
        <b/>
        <sz val="10"/>
        <color theme="1"/>
        <rFont val="Times New Roman"/>
        <family val="1"/>
        <charset val="238"/>
      </rPr>
      <t xml:space="preserve"> NE</t>
    </r>
    <r>
      <rPr>
        <sz val="10"/>
        <color theme="1"/>
        <rFont val="Times New Roman"/>
        <family val="1"/>
        <charset val="238"/>
      </rPr>
      <t>- nije priloženo uz Zahtjev</t>
    </r>
  </si>
  <si>
    <t>Odabir tvrdnje</t>
  </si>
  <si>
    <t>ODABIR TVRDNJE</t>
  </si>
  <si>
    <t>POREZ NA DODANU VRIJEDNOST</t>
  </si>
  <si>
    <t>PDV je prihvatljiv trošak za sve troškove projekta sukladno Uputama za prijavitelje?</t>
  </si>
  <si>
    <t>B) NABAVA</t>
  </si>
  <si>
    <t>C) PROVEDBA</t>
  </si>
  <si>
    <t>Dokaz o provedenom postupku odabira sudionika/ciljne skupine</t>
  </si>
  <si>
    <t>Popis sudionika, potpisne liste, evidencije i slično</t>
  </si>
  <si>
    <t xml:space="preserve">Suglasnost roditelja/skrbnika za sudjelovanje maloljetnih osoba </t>
  </si>
  <si>
    <t>Fotografije promotivnog i tiskanog materijala s oznakama vidljivosti</t>
  </si>
  <si>
    <t>Objave na društvenim mrežama i/ili medijima</t>
  </si>
  <si>
    <t>Video i audio materijali</t>
  </si>
  <si>
    <t>Fotografije sa aktivnosti / događanja</t>
  </si>
  <si>
    <t>Ugovor o djelu/Autorski ugovor</t>
  </si>
  <si>
    <t xml:space="preserve">Bankovni izvod na kojem je vidljiva isplata honorara </t>
  </si>
  <si>
    <t xml:space="preserve">Obrazloženje /odstupanja </t>
  </si>
  <si>
    <t>IZVJEŠĆE O PROVEDBI PROJEKTA ZA RAZDOBLJE OD                                  DO</t>
  </si>
  <si>
    <t>Ugovor s ugovornim troškovnikom/narudžbenica s ponudom ili predračunom</t>
  </si>
  <si>
    <t>Fotodokumentacija izvedenih radova i nabavljene opreme jasno numerirana i označena istim brojem pod kojim je stavka navedena u ugovornom troškovniku/narudžbenici/ponudi</t>
  </si>
  <si>
    <t>Ostalo</t>
  </si>
  <si>
    <t>Ako je odgovor NE, u napomeni navesti obrazloženje.</t>
  </si>
  <si>
    <t>Potrebno je dostaviti cjeloviti bankovni izvod s jasno vidljivim vlasnikom računa s kojeg je izvršeno plaćanje. Ako je odgovor NE, u napomeni navesti obrazloženje.</t>
  </si>
  <si>
    <t>Putni nalog (troškovi dnevnica, noćenja, prijevoza i ostalo) sa svim prilozima</t>
  </si>
  <si>
    <t xml:space="preserve">Ugovor / narudžbenica </t>
  </si>
  <si>
    <t>Ako je odgovor DA, u napomeni navesti što je od dokumentacije dostavljeno pod 'Ostalo'. Ako je odgovor NE, u napomeni navesti obrazloženje.</t>
  </si>
  <si>
    <t>Ugovor o djelu, Ugovor o autorskom djelu</t>
  </si>
  <si>
    <t>Obračunske liste drugog dohotka odnosno autorskog honorara</t>
  </si>
  <si>
    <t>Ugovor/narudžbenica</t>
  </si>
  <si>
    <t>Potpisana i ovjerena službenim pečatom od strane Korisnika i/ili partnera Korisnika (u propisanom obrascu). Ako je odgovor NE, u napomeni navesti obrazloženje.</t>
  </si>
  <si>
    <t>Ako je odgovor DA, dokumentacija uključuje najmanje dokaz o započetim postupcima javne nabave, odluku o odabiru te sklopljeni ugovor i ugovorni troškovnik. Ako je odgovor NE, u napomeni navesti obrazloženje.</t>
  </si>
  <si>
    <t>Ako je odgovor DA, dostavlja se dokumentacija sukladno Prilogu 7. Postupci nabave za NOJN (objavljeno uz Poziv). Ako je odgovor NE, u napomeni navesti obrazloženje.</t>
  </si>
  <si>
    <t>Lista s popisom sudionika i točnim datumom i vremenom prijave sudionika (sat/dan/mjesec/godina), dokaz informiranja o mogućnostima sudjelovanja na projektu (obavezno naznačiti na koji program iz Prijavnog obrasca se dokumentacija odnosi - redni broj programa i naziv). Ako je odgovor NE, u napomeni navesti obrazloženje.</t>
  </si>
  <si>
    <t>Pitanje se odnosi na sve prihvatljive troškove projekta, neovisno o tome jesu li nastali kod Korisnika i/ili partnera Korisnika. Ako je odgovor NE, u napomeni navesti za koje troškove Korisnik i/ili partner(i) Korisnika može nadoknaditi PDV.</t>
  </si>
  <si>
    <t>Obrazac o porezu na dohodak, prirezu i doprinosima (za ugovor o djelu/autorski honorar)</t>
  </si>
  <si>
    <t>HR00 43609566625</t>
  </si>
  <si>
    <t>Ako je odgovor DA, u napomeni navesti što je priloženo od dokumentacije (zapisnik o primopredaji, otpremnica i dr.)</t>
  </si>
  <si>
    <t>Odabrati iz padajućeg izbornika</t>
  </si>
  <si>
    <t>Potreban unos razdoblja za koje se podnosi Zahtjev (obavezno staviti točku iza godine; primjer: 12.01.2026.)</t>
  </si>
  <si>
    <t>Nije potreban unos</t>
  </si>
  <si>
    <r>
      <t xml:space="preserve">Nije potreban unos. Ukoliko dođe do promjene adrese, molimo poslati obavijest na adresu elektroničke pošte: </t>
    </r>
    <r>
      <rPr>
        <b/>
        <sz val="11"/>
        <color theme="1"/>
        <rFont val="Times New Roman"/>
        <family val="1"/>
        <charset val="238"/>
      </rPr>
      <t>bih-programi@mdu.hr</t>
    </r>
  </si>
  <si>
    <t>1. TROŠKOVI GRAĐEVINSKIH I DRUGIH RADOVA I IGRALA (specificirati troškove po vrstama radova/materijala)</t>
  </si>
  <si>
    <t>1.  TROŠKOVI GRAĐEVINSKIH I DRUGIH RADOVA i IGRALA (specificirati troškove po vrstama radova/materijala)</t>
  </si>
  <si>
    <t>Financijsko izvješće u okviru Izvješća o napretku</t>
  </si>
  <si>
    <t>FINANCIJSKO IZVJEŠĆE U OKVIRU IZVJEŠĆA O NAPRETKU</t>
  </si>
  <si>
    <t>Ukupno prihvatljivi troškovi po Financijskom izvješću</t>
  </si>
  <si>
    <t>Izvješće o napretku</t>
  </si>
  <si>
    <t>Lista popratne dokumentacije koju je potrebno dostaviti uz Izvješće o napretku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</si>
</sst>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:ss;@"/>
    <numFmt numFmtId="165" formatCode="#,##0.00\ [$EUR]"/>
    <numFmt numFmtId="166" formatCode="#,##0.00\ &quot;€&quot;"/>
    <numFmt numFmtId="167" formatCode="#,##0.00\ [$€-41A]"/>
  </numFmts>
  <fonts count="3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rgb="FF1F497D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rgb="FF1F497D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C00000"/>
      <name val="Aptos Narrow"/>
      <family val="2"/>
      <charset val="238"/>
      <scheme val="minor"/>
    </font>
    <font>
      <sz val="11"/>
      <color rgb="FFC0000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9"/>
      <color theme="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2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39"/>
      </patternFill>
    </fill>
    <fill>
      <patternFill patternType="solid">
        <fgColor theme="0"/>
        <bgColor indexed="39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</fills>
  <borders count="1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49">
    <xf numFmtId="0" fontId="0" fillId="0" borderId="0" xfId="0"/>
    <xf numFmtId="0" fontId="5" fillId="3" borderId="0" xfId="0" applyFont="1" applyFill="1" applyAlignment="1">
      <alignment horizontal="centerContinuous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165" fontId="0" fillId="3" borderId="0" xfId="0" applyNumberFormat="1" applyFill="1"/>
    <xf numFmtId="10" fontId="0" fillId="3" borderId="0" xfId="0" applyNumberFormat="1" applyFill="1"/>
    <xf numFmtId="165" fontId="9" fillId="3" borderId="0" xfId="0" applyNumberFormat="1" applyFont="1" applyFill="1"/>
    <xf numFmtId="0" fontId="9" fillId="3" borderId="0" xfId="0" applyFont="1" applyFill="1"/>
    <xf numFmtId="1" fontId="12" fillId="3" borderId="9" xfId="0" applyNumberFormat="1" applyFont="1" applyFill="1" applyBorder="1" applyAlignment="1">
      <alignment horizontal="center"/>
    </xf>
    <xf numFmtId="165" fontId="15" fillId="5" borderId="0" xfId="0" applyNumberFormat="1" applyFont="1" applyFill="1"/>
    <xf numFmtId="0" fontId="15" fillId="5" borderId="0" xfId="0" applyFont="1" applyFill="1"/>
    <xf numFmtId="165" fontId="13" fillId="6" borderId="10" xfId="0" applyNumberFormat="1" applyFont="1" applyFill="1" applyBorder="1"/>
    <xf numFmtId="0" fontId="13" fillId="6" borderId="10" xfId="0" applyFont="1" applyFill="1" applyBorder="1"/>
    <xf numFmtId="4" fontId="0" fillId="0" borderId="0" xfId="0" applyNumberFormat="1"/>
    <xf numFmtId="165" fontId="0" fillId="0" borderId="0" xfId="0" applyNumberFormat="1"/>
    <xf numFmtId="0" fontId="3" fillId="3" borderId="0" xfId="0" applyFont="1" applyFill="1" applyAlignment="1">
      <alignment horizontal="left" vertical="center" wrapText="1"/>
    </xf>
    <xf numFmtId="0" fontId="5" fillId="3" borderId="4" xfId="0" applyFont="1" applyFill="1" applyBorder="1"/>
    <xf numFmtId="0" fontId="5" fillId="3" borderId="1" xfId="0" applyFont="1" applyFill="1" applyBorder="1"/>
    <xf numFmtId="0" fontId="5" fillId="3" borderId="2" xfId="0" applyFont="1" applyFill="1" applyBorder="1"/>
    <xf numFmtId="0" fontId="5" fillId="3" borderId="11" xfId="0" applyFont="1" applyFill="1" applyBorder="1"/>
    <xf numFmtId="0" fontId="5" fillId="3" borderId="0" xfId="0" applyFont="1" applyFill="1"/>
    <xf numFmtId="0" fontId="17" fillId="3" borderId="0" xfId="0" applyFont="1" applyFill="1"/>
    <xf numFmtId="0" fontId="5" fillId="3" borderId="12" xfId="0" applyFont="1" applyFill="1" applyBorder="1"/>
    <xf numFmtId="0" fontId="18" fillId="3" borderId="8" xfId="0" applyFont="1" applyFill="1" applyBorder="1" applyAlignment="1">
      <alignment horizontal="centerContinuous" vertical="center" wrapText="1"/>
    </xf>
    <xf numFmtId="0" fontId="5" fillId="3" borderId="8" xfId="0" applyFont="1" applyFill="1" applyBorder="1" applyAlignment="1">
      <alignment horizontal="centerContinuous"/>
    </xf>
    <xf numFmtId="0" fontId="5" fillId="3" borderId="13" xfId="0" applyFont="1" applyFill="1" applyBorder="1"/>
    <xf numFmtId="0" fontId="19" fillId="9" borderId="13" xfId="0" applyFont="1" applyFill="1" applyBorder="1" applyAlignment="1">
      <alignment horizontal="center" vertical="center" wrapText="1"/>
    </xf>
    <xf numFmtId="0" fontId="19" fillId="8" borderId="23" xfId="0" applyFont="1" applyFill="1" applyBorder="1" applyAlignment="1">
      <alignment horizontal="center" vertical="center" wrapText="1"/>
    </xf>
    <xf numFmtId="0" fontId="20" fillId="10" borderId="25" xfId="0" applyFont="1" applyFill="1" applyBorder="1" applyAlignment="1" applyProtection="1">
      <alignment vertical="center"/>
      <protection locked="0"/>
    </xf>
    <xf numFmtId="166" fontId="20" fillId="10" borderId="25" xfId="0" applyNumberFormat="1" applyFont="1" applyFill="1" applyBorder="1" applyAlignment="1" applyProtection="1">
      <alignment horizontal="right" vertical="center"/>
      <protection locked="0"/>
    </xf>
    <xf numFmtId="166" fontId="20" fillId="10" borderId="20" xfId="0" applyNumberFormat="1" applyFont="1" applyFill="1" applyBorder="1" applyAlignment="1" applyProtection="1">
      <alignment horizontal="right" vertical="center"/>
      <protection locked="0"/>
    </xf>
    <xf numFmtId="0" fontId="5" fillId="3" borderId="26" xfId="0" applyFont="1" applyFill="1" applyBorder="1" applyAlignment="1" applyProtection="1">
      <alignment horizontal="center" vertical="center" wrapText="1"/>
      <protection locked="0"/>
    </xf>
    <xf numFmtId="0" fontId="5" fillId="3" borderId="26" xfId="0" applyFont="1" applyFill="1" applyBorder="1" applyAlignment="1" applyProtection="1">
      <alignment vertical="center" wrapText="1"/>
      <protection locked="0"/>
    </xf>
    <xf numFmtId="0" fontId="5" fillId="3" borderId="27" xfId="0" applyFont="1" applyFill="1" applyBorder="1" applyAlignment="1" applyProtection="1">
      <alignment horizontal="left" vertical="center" wrapText="1"/>
      <protection locked="0"/>
    </xf>
    <xf numFmtId="0" fontId="5" fillId="3" borderId="28" xfId="0" applyFont="1" applyFill="1" applyBorder="1" applyAlignment="1" applyProtection="1">
      <alignment horizontal="left" vertical="center" wrapText="1"/>
      <protection locked="0"/>
    </xf>
    <xf numFmtId="0" fontId="5" fillId="3" borderId="29" xfId="0" applyFont="1" applyFill="1" applyBorder="1" applyAlignment="1" applyProtection="1">
      <alignment horizontal="left" vertical="center" wrapText="1"/>
      <protection locked="0"/>
    </xf>
    <xf numFmtId="166" fontId="5" fillId="3" borderId="28" xfId="0" applyNumberFormat="1" applyFont="1" applyFill="1" applyBorder="1" applyAlignment="1" applyProtection="1">
      <alignment horizontal="right" vertical="center" wrapText="1"/>
      <protection locked="0"/>
    </xf>
    <xf numFmtId="166" fontId="5" fillId="3" borderId="30" xfId="0" applyNumberFormat="1" applyFont="1" applyFill="1" applyBorder="1" applyAlignment="1" applyProtection="1">
      <alignment horizontal="right" vertical="center" wrapText="1"/>
      <protection locked="0"/>
    </xf>
    <xf numFmtId="166" fontId="5" fillId="3" borderId="13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31" xfId="0" applyFont="1" applyFill="1" applyBorder="1" applyAlignment="1" applyProtection="1">
      <alignment horizontal="center" vertical="center" wrapText="1"/>
      <protection locked="0"/>
    </xf>
    <xf numFmtId="0" fontId="5" fillId="3" borderId="31" xfId="0" applyFont="1" applyFill="1" applyBorder="1" applyAlignment="1" applyProtection="1">
      <alignment vertical="center" wrapText="1"/>
      <protection locked="0"/>
    </xf>
    <xf numFmtId="0" fontId="5" fillId="3" borderId="32" xfId="0" applyFont="1" applyFill="1" applyBorder="1" applyAlignment="1" applyProtection="1">
      <alignment horizontal="left" vertical="center" wrapText="1"/>
      <protection locked="0"/>
    </xf>
    <xf numFmtId="0" fontId="5" fillId="3" borderId="33" xfId="0" applyFont="1" applyFill="1" applyBorder="1" applyAlignment="1" applyProtection="1">
      <alignment horizontal="left" vertical="center" wrapText="1"/>
      <protection locked="0"/>
    </xf>
    <xf numFmtId="0" fontId="5" fillId="3" borderId="34" xfId="0" applyFont="1" applyFill="1" applyBorder="1" applyAlignment="1" applyProtection="1">
      <alignment horizontal="left" vertical="center" wrapText="1"/>
      <protection locked="0"/>
    </xf>
    <xf numFmtId="166" fontId="5" fillId="3" borderId="33" xfId="0" applyNumberFormat="1" applyFont="1" applyFill="1" applyBorder="1" applyAlignment="1" applyProtection="1">
      <alignment horizontal="right" vertical="center" wrapText="1"/>
      <protection locked="0"/>
    </xf>
    <xf numFmtId="166" fontId="5" fillId="3" borderId="35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36" xfId="0" applyFont="1" applyFill="1" applyBorder="1" applyAlignment="1" applyProtection="1">
      <alignment vertical="center" wrapText="1"/>
      <protection locked="0"/>
    </xf>
    <xf numFmtId="0" fontId="5" fillId="3" borderId="37" xfId="0" applyFont="1" applyFill="1" applyBorder="1" applyAlignment="1" applyProtection="1">
      <alignment horizontal="left" vertical="center" wrapText="1"/>
      <protection locked="0"/>
    </xf>
    <xf numFmtId="0" fontId="5" fillId="3" borderId="38" xfId="0" applyFont="1" applyFill="1" applyBorder="1" applyAlignment="1" applyProtection="1">
      <alignment horizontal="left" vertical="center" wrapText="1"/>
      <protection locked="0"/>
    </xf>
    <xf numFmtId="0" fontId="5" fillId="3" borderId="39" xfId="0" applyFont="1" applyFill="1" applyBorder="1" applyAlignment="1" applyProtection="1">
      <alignment horizontal="left" vertical="center" wrapText="1"/>
      <protection locked="0"/>
    </xf>
    <xf numFmtId="166" fontId="5" fillId="3" borderId="38" xfId="0" applyNumberFormat="1" applyFont="1" applyFill="1" applyBorder="1" applyAlignment="1" applyProtection="1">
      <alignment horizontal="right" vertical="center" wrapText="1"/>
      <protection locked="0"/>
    </xf>
    <xf numFmtId="166" fontId="5" fillId="3" borderId="40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41" xfId="0" applyFont="1" applyFill="1" applyBorder="1" applyAlignment="1" applyProtection="1">
      <alignment vertical="center" wrapText="1"/>
      <protection locked="0"/>
    </xf>
    <xf numFmtId="0" fontId="5" fillId="3" borderId="42" xfId="0" applyFont="1" applyFill="1" applyBorder="1" applyAlignment="1" applyProtection="1">
      <alignment horizontal="left" vertical="center" wrapText="1"/>
      <protection locked="0"/>
    </xf>
    <xf numFmtId="0" fontId="5" fillId="3" borderId="43" xfId="0" applyFont="1" applyFill="1" applyBorder="1" applyAlignment="1" applyProtection="1">
      <alignment horizontal="left" vertical="center" wrapText="1"/>
      <protection locked="0"/>
    </xf>
    <xf numFmtId="0" fontId="5" fillId="3" borderId="44" xfId="0" applyFont="1" applyFill="1" applyBorder="1" applyAlignment="1" applyProtection="1">
      <alignment horizontal="left" vertical="center" wrapText="1"/>
      <protection locked="0"/>
    </xf>
    <xf numFmtId="166" fontId="5" fillId="3" borderId="43" xfId="0" applyNumberFormat="1" applyFont="1" applyFill="1" applyBorder="1" applyAlignment="1" applyProtection="1">
      <alignment horizontal="right" vertical="center" wrapText="1"/>
      <protection locked="0"/>
    </xf>
    <xf numFmtId="166" fontId="5" fillId="3" borderId="45" xfId="0" applyNumberFormat="1" applyFont="1" applyFill="1" applyBorder="1" applyAlignment="1" applyProtection="1">
      <alignment horizontal="right" vertical="center" wrapText="1"/>
      <protection locked="0"/>
    </xf>
    <xf numFmtId="0" fontId="20" fillId="7" borderId="46" xfId="0" applyFont="1" applyFill="1" applyBorder="1" applyAlignment="1" applyProtection="1">
      <alignment vertical="center" wrapText="1"/>
      <protection locked="0"/>
    </xf>
    <xf numFmtId="0" fontId="20" fillId="7" borderId="48" xfId="0" applyFont="1" applyFill="1" applyBorder="1" applyAlignment="1" applyProtection="1">
      <alignment horizontal="left" vertical="center" wrapText="1"/>
      <protection locked="0"/>
    </xf>
    <xf numFmtId="0" fontId="20" fillId="7" borderId="49" xfId="0" applyFont="1" applyFill="1" applyBorder="1" applyAlignment="1" applyProtection="1">
      <alignment horizontal="left" vertical="center" wrapText="1"/>
      <protection locked="0"/>
    </xf>
    <xf numFmtId="166" fontId="20" fillId="7" borderId="51" xfId="0" applyNumberFormat="1" applyFont="1" applyFill="1" applyBorder="1" applyAlignment="1" applyProtection="1">
      <alignment horizontal="right" vertical="center" wrapText="1"/>
      <protection locked="0"/>
    </xf>
    <xf numFmtId="166" fontId="20" fillId="7" borderId="52" xfId="0" applyNumberFormat="1" applyFont="1" applyFill="1" applyBorder="1" applyAlignment="1" applyProtection="1">
      <alignment horizontal="right" vertical="center" wrapText="1"/>
      <protection locked="0"/>
    </xf>
    <xf numFmtId="0" fontId="20" fillId="7" borderId="53" xfId="0" applyFont="1" applyFill="1" applyBorder="1" applyAlignment="1" applyProtection="1">
      <alignment horizontal="left" vertical="center" wrapText="1"/>
      <protection locked="0"/>
    </xf>
    <xf numFmtId="0" fontId="20" fillId="7" borderId="51" xfId="0" applyFont="1" applyFill="1" applyBorder="1" applyAlignment="1" applyProtection="1">
      <alignment horizontal="left" vertical="center" wrapText="1"/>
      <protection locked="0"/>
    </xf>
    <xf numFmtId="0" fontId="20" fillId="10" borderId="55" xfId="0" applyFont="1" applyFill="1" applyBorder="1" applyAlignment="1" applyProtection="1">
      <alignment horizontal="left" vertical="center"/>
      <protection locked="0"/>
    </xf>
    <xf numFmtId="0" fontId="20" fillId="10" borderId="56" xfId="0" applyFont="1" applyFill="1" applyBorder="1" applyAlignment="1" applyProtection="1">
      <alignment horizontal="left" vertical="center"/>
      <protection locked="0"/>
    </xf>
    <xf numFmtId="0" fontId="20" fillId="10" borderId="23" xfId="0" applyFont="1" applyFill="1" applyBorder="1" applyAlignment="1" applyProtection="1">
      <alignment horizontal="left" vertical="center"/>
      <protection locked="0"/>
    </xf>
    <xf numFmtId="166" fontId="20" fillId="10" borderId="20" xfId="0" applyNumberFormat="1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/>
    <xf numFmtId="0" fontId="5" fillId="3" borderId="14" xfId="0" applyFont="1" applyFill="1" applyBorder="1"/>
    <xf numFmtId="0" fontId="5" fillId="3" borderId="43" xfId="0" applyFont="1" applyFill="1" applyBorder="1"/>
    <xf numFmtId="0" fontId="19" fillId="8" borderId="61" xfId="0" applyFont="1" applyFill="1" applyBorder="1" applyAlignment="1">
      <alignment horizontal="center" vertical="center" wrapText="1"/>
    </xf>
    <xf numFmtId="0" fontId="19" fillId="8" borderId="56" xfId="0" applyFont="1" applyFill="1" applyBorder="1" applyAlignment="1">
      <alignment horizontal="center" vertical="center" wrapText="1"/>
    </xf>
    <xf numFmtId="0" fontId="19" fillId="8" borderId="6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Continuous" vertical="center" wrapText="1"/>
    </xf>
    <xf numFmtId="0" fontId="2" fillId="2" borderId="2" xfId="0" applyFont="1" applyFill="1" applyBorder="1" applyAlignment="1">
      <alignment horizontal="centerContinuous" vertical="center" wrapText="1"/>
    </xf>
    <xf numFmtId="0" fontId="3" fillId="2" borderId="2" xfId="0" applyFont="1" applyFill="1" applyBorder="1" applyAlignment="1">
      <alignment horizontal="centerContinuous" vertical="top"/>
    </xf>
    <xf numFmtId="0" fontId="24" fillId="2" borderId="11" xfId="0" applyFont="1" applyFill="1" applyBorder="1" applyAlignment="1">
      <alignment horizontal="centerContinuous" vertical="center" wrapText="1"/>
    </xf>
    <xf numFmtId="0" fontId="2" fillId="2" borderId="3" xfId="0" applyFont="1" applyFill="1" applyBorder="1" applyAlignment="1">
      <alignment horizontal="centerContinuous" vertical="center" wrapText="1"/>
    </xf>
    <xf numFmtId="0" fontId="2" fillId="2" borderId="4" xfId="0" applyFont="1" applyFill="1" applyBorder="1" applyAlignment="1">
      <alignment horizontal="centerContinuous" vertical="center" wrapText="1"/>
    </xf>
    <xf numFmtId="0" fontId="3" fillId="2" borderId="4" xfId="0" applyFont="1" applyFill="1" applyBorder="1" applyAlignment="1">
      <alignment horizontal="centerContinuous"/>
    </xf>
    <xf numFmtId="0" fontId="3" fillId="2" borderId="14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 vertical="center" wrapText="1"/>
    </xf>
    <xf numFmtId="0" fontId="3" fillId="3" borderId="0" xfId="0" applyFont="1" applyFill="1" applyAlignment="1">
      <alignment horizontal="centerContinuous"/>
    </xf>
    <xf numFmtId="0" fontId="5" fillId="3" borderId="13" xfId="0" applyFont="1" applyFill="1" applyBorder="1" applyAlignment="1">
      <alignment horizontal="centerContinuous"/>
    </xf>
    <xf numFmtId="0" fontId="19" fillId="8" borderId="21" xfId="0" applyFont="1" applyFill="1" applyBorder="1" applyAlignment="1">
      <alignment horizontal="center" vertical="top" wrapText="1"/>
    </xf>
    <xf numFmtId="0" fontId="19" fillId="8" borderId="66" xfId="0" applyFont="1" applyFill="1" applyBorder="1" applyAlignment="1">
      <alignment horizontal="center" vertical="center" wrapText="1"/>
    </xf>
    <xf numFmtId="0" fontId="19" fillId="8" borderId="67" xfId="0" applyFont="1" applyFill="1" applyBorder="1" applyAlignment="1">
      <alignment horizontal="centerContinuous" vertical="center" wrapText="1"/>
    </xf>
    <xf numFmtId="0" fontId="17" fillId="3" borderId="0" xfId="0" applyFont="1" applyFill="1" applyAlignment="1">
      <alignment vertical="center"/>
    </xf>
    <xf numFmtId="0" fontId="5" fillId="3" borderId="27" xfId="0" applyFont="1" applyFill="1" applyBorder="1" applyAlignment="1" applyProtection="1">
      <alignment vertical="center" wrapText="1"/>
      <protection locked="0"/>
    </xf>
    <xf numFmtId="0" fontId="5" fillId="3" borderId="32" xfId="0" applyFont="1" applyFill="1" applyBorder="1" applyAlignment="1" applyProtection="1">
      <alignment vertical="center" wrapText="1"/>
      <protection locked="0"/>
    </xf>
    <xf numFmtId="0" fontId="5" fillId="3" borderId="58" xfId="0" applyFont="1" applyFill="1" applyBorder="1" applyAlignment="1" applyProtection="1">
      <alignment horizontal="center" vertical="center" wrapText="1"/>
      <protection locked="0"/>
    </xf>
    <xf numFmtId="0" fontId="5" fillId="3" borderId="47" xfId="0" applyFont="1" applyFill="1" applyBorder="1" applyAlignment="1" applyProtection="1">
      <alignment vertical="center" wrapText="1"/>
      <protection locked="0"/>
    </xf>
    <xf numFmtId="166" fontId="5" fillId="3" borderId="50" xfId="0" applyNumberFormat="1" applyFont="1" applyFill="1" applyBorder="1" applyAlignment="1" applyProtection="1">
      <alignment horizontal="right" vertical="center" wrapText="1"/>
      <protection locked="0"/>
    </xf>
    <xf numFmtId="0" fontId="20" fillId="4" borderId="22" xfId="0" applyFont="1" applyFill="1" applyBorder="1" applyAlignment="1">
      <alignment vertical="center"/>
    </xf>
    <xf numFmtId="0" fontId="20" fillId="4" borderId="25" xfId="0" applyFont="1" applyFill="1" applyBorder="1"/>
    <xf numFmtId="0" fontId="20" fillId="4" borderId="20" xfId="0" applyFont="1" applyFill="1" applyBorder="1"/>
    <xf numFmtId="0" fontId="19" fillId="8" borderId="0" xfId="0" applyFont="1" applyFill="1" applyAlignment="1">
      <alignment horizontal="center" vertical="center" wrapText="1"/>
    </xf>
    <xf numFmtId="0" fontId="19" fillId="8" borderId="19" xfId="0" applyFont="1" applyFill="1" applyBorder="1" applyAlignment="1">
      <alignment horizontal="center" vertical="center" wrapText="1"/>
    </xf>
    <xf numFmtId="0" fontId="19" fillId="8" borderId="69" xfId="0" applyFont="1" applyFill="1" applyBorder="1" applyAlignment="1">
      <alignment horizontal="center" vertical="center" wrapText="1"/>
    </xf>
    <xf numFmtId="0" fontId="19" fillId="8" borderId="15" xfId="0" applyFont="1" applyFill="1" applyBorder="1" applyAlignment="1">
      <alignment horizontal="centerContinuous" vertical="center" wrapText="1"/>
    </xf>
    <xf numFmtId="0" fontId="19" fillId="8" borderId="70" xfId="0" applyFont="1" applyFill="1" applyBorder="1" applyAlignment="1">
      <alignment horizontal="centerContinuous" vertical="center" wrapText="1"/>
    </xf>
    <xf numFmtId="0" fontId="3" fillId="3" borderId="5" xfId="0" applyFont="1" applyFill="1" applyBorder="1" applyAlignment="1">
      <alignment horizontal="centerContinuous" vertical="center"/>
    </xf>
    <xf numFmtId="0" fontId="5" fillId="3" borderId="30" xfId="0" applyFont="1" applyFill="1" applyBorder="1" applyAlignment="1" applyProtection="1">
      <alignment horizontal="right" vertical="center" wrapText="1"/>
      <protection locked="0"/>
    </xf>
    <xf numFmtId="0" fontId="5" fillId="3" borderId="35" xfId="0" applyFont="1" applyFill="1" applyBorder="1" applyAlignment="1" applyProtection="1">
      <alignment horizontal="right" vertical="center" wrapText="1"/>
      <protection locked="0"/>
    </xf>
    <xf numFmtId="0" fontId="5" fillId="3" borderId="50" xfId="0" applyFont="1" applyFill="1" applyBorder="1" applyAlignment="1" applyProtection="1">
      <alignment horizontal="right" vertical="center" wrapText="1"/>
      <protection locked="0"/>
    </xf>
    <xf numFmtId="0" fontId="20" fillId="3" borderId="50" xfId="0" applyFont="1" applyFill="1" applyBorder="1" applyAlignment="1" applyProtection="1">
      <alignment horizontal="right" vertical="center" wrapText="1"/>
      <protection locked="0"/>
    </xf>
    <xf numFmtId="0" fontId="20" fillId="3" borderId="47" xfId="0" applyFont="1" applyFill="1" applyBorder="1" applyAlignment="1" applyProtection="1">
      <alignment horizontal="right" vertical="center" wrapText="1"/>
      <protection locked="0"/>
    </xf>
    <xf numFmtId="0" fontId="6" fillId="3" borderId="0" xfId="0" applyFont="1" applyFill="1" applyAlignment="1">
      <alignment horizontal="centerContinuous" vertical="center"/>
    </xf>
    <xf numFmtId="0" fontId="25" fillId="3" borderId="0" xfId="0" applyFont="1" applyFill="1" applyAlignment="1">
      <alignment horizontal="centerContinuous" vertical="center"/>
    </xf>
    <xf numFmtId="0" fontId="25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20" fillId="3" borderId="13" xfId="0" applyFont="1" applyFill="1" applyBorder="1" applyAlignment="1">
      <alignment horizontal="center"/>
    </xf>
    <xf numFmtId="0" fontId="6" fillId="11" borderId="6" xfId="0" applyFont="1" applyFill="1" applyBorder="1" applyAlignment="1">
      <alignment horizontal="left" vertical="center"/>
    </xf>
    <xf numFmtId="0" fontId="6" fillId="10" borderId="6" xfId="0" applyFont="1" applyFill="1" applyBorder="1" applyAlignment="1">
      <alignment horizontal="left" vertical="center" indent="1"/>
    </xf>
    <xf numFmtId="0" fontId="3" fillId="3" borderId="73" xfId="0" applyFont="1" applyFill="1" applyBorder="1" applyAlignment="1">
      <alignment horizontal="left" vertical="center" wrapText="1" indent="1"/>
    </xf>
    <xf numFmtId="0" fontId="5" fillId="3" borderId="13" xfId="0" applyFont="1" applyFill="1" applyBorder="1" applyAlignment="1">
      <alignment vertical="center"/>
    </xf>
    <xf numFmtId="0" fontId="3" fillId="3" borderId="74" xfId="0" applyFont="1" applyFill="1" applyBorder="1" applyAlignment="1">
      <alignment horizontal="left" vertical="center" wrapText="1" indent="1"/>
    </xf>
    <xf numFmtId="0" fontId="5" fillId="3" borderId="0" xfId="0" applyFont="1" applyFill="1" applyAlignment="1">
      <alignment horizontal="left" vertical="center"/>
    </xf>
    <xf numFmtId="0" fontId="3" fillId="3" borderId="76" xfId="0" applyFont="1" applyFill="1" applyBorder="1" applyAlignment="1">
      <alignment horizontal="left" vertical="center" wrapText="1" indent="1"/>
    </xf>
    <xf numFmtId="0" fontId="20" fillId="10" borderId="5" xfId="0" applyFont="1" applyFill="1" applyBorder="1" applyAlignment="1">
      <alignment horizontal="center" vertical="center"/>
    </xf>
    <xf numFmtId="0" fontId="3" fillId="3" borderId="77" xfId="0" applyFont="1" applyFill="1" applyBorder="1" applyAlignment="1">
      <alignment horizontal="left" vertical="center" wrapText="1" indent="1"/>
    </xf>
    <xf numFmtId="0" fontId="5" fillId="3" borderId="76" xfId="0" applyFont="1" applyFill="1" applyBorder="1" applyAlignment="1">
      <alignment vertical="center"/>
    </xf>
    <xf numFmtId="0" fontId="3" fillId="3" borderId="78" xfId="0" applyFont="1" applyFill="1" applyBorder="1" applyAlignment="1">
      <alignment horizontal="left" vertical="center" wrapText="1" indent="1"/>
    </xf>
    <xf numFmtId="0" fontId="5" fillId="3" borderId="78" xfId="0" applyFont="1" applyFill="1" applyBorder="1" applyAlignment="1">
      <alignment vertical="center"/>
    </xf>
    <xf numFmtId="0" fontId="26" fillId="3" borderId="0" xfId="0" applyFont="1" applyFill="1" applyAlignment="1">
      <alignment vertical="center"/>
    </xf>
    <xf numFmtId="0" fontId="3" fillId="3" borderId="80" xfId="0" applyFont="1" applyFill="1" applyBorder="1" applyAlignment="1">
      <alignment horizontal="left" vertical="center" wrapText="1" indent="1"/>
    </xf>
    <xf numFmtId="0" fontId="3" fillId="3" borderId="6" xfId="0" applyFont="1" applyFill="1" applyBorder="1" applyAlignment="1">
      <alignment horizontal="left" vertical="center" wrapText="1" indent="1"/>
    </xf>
    <xf numFmtId="0" fontId="20" fillId="0" borderId="5" xfId="0" applyFont="1" applyBorder="1" applyAlignment="1">
      <alignment horizontal="center" vertical="center"/>
    </xf>
    <xf numFmtId="0" fontId="20" fillId="11" borderId="5" xfId="0" applyFont="1" applyFill="1" applyBorder="1" applyAlignment="1">
      <alignment horizontal="center" vertical="center"/>
    </xf>
    <xf numFmtId="0" fontId="5" fillId="3" borderId="82" xfId="0" applyFont="1" applyFill="1" applyBorder="1" applyAlignment="1">
      <alignment vertical="center"/>
    </xf>
    <xf numFmtId="0" fontId="3" fillId="3" borderId="83" xfId="0" applyFont="1" applyFill="1" applyBorder="1" applyAlignment="1">
      <alignment horizontal="left" vertical="center" wrapText="1" indent="1"/>
    </xf>
    <xf numFmtId="0" fontId="3" fillId="3" borderId="85" xfId="0" applyFont="1" applyFill="1" applyBorder="1" applyAlignment="1">
      <alignment horizontal="left" vertical="center" wrapText="1" indent="1"/>
    </xf>
    <xf numFmtId="0" fontId="5" fillId="3" borderId="86" xfId="0" applyFont="1" applyFill="1" applyBorder="1" applyAlignment="1">
      <alignment vertical="center"/>
    </xf>
    <xf numFmtId="0" fontId="5" fillId="3" borderId="87" xfId="0" applyFont="1" applyFill="1" applyBorder="1" applyAlignment="1">
      <alignment vertical="center"/>
    </xf>
    <xf numFmtId="0" fontId="3" fillId="3" borderId="88" xfId="0" applyFont="1" applyFill="1" applyBorder="1" applyAlignment="1">
      <alignment horizontal="left" vertical="center" wrapText="1" indent="1"/>
    </xf>
    <xf numFmtId="0" fontId="20" fillId="2" borderId="7" xfId="0" applyFont="1" applyFill="1" applyBorder="1" applyAlignment="1">
      <alignment horizontal="center" vertical="center"/>
    </xf>
    <xf numFmtId="0" fontId="20" fillId="11" borderId="89" xfId="0" applyFont="1" applyFill="1" applyBorder="1" applyAlignment="1">
      <alignment horizontal="center" vertical="center"/>
    </xf>
    <xf numFmtId="0" fontId="20" fillId="10" borderId="89" xfId="0" applyFont="1" applyFill="1" applyBorder="1" applyAlignment="1">
      <alignment horizontal="center" vertical="center"/>
    </xf>
    <xf numFmtId="0" fontId="5" fillId="3" borderId="90" xfId="0" applyFont="1" applyFill="1" applyBorder="1" applyAlignment="1">
      <alignment vertical="center"/>
    </xf>
    <xf numFmtId="0" fontId="5" fillId="3" borderId="87" xfId="0" applyFont="1" applyFill="1" applyBorder="1" applyAlignment="1">
      <alignment horizontal="left" vertical="center" indent="1"/>
    </xf>
    <xf numFmtId="0" fontId="20" fillId="10" borderId="7" xfId="0" applyFont="1" applyFill="1" applyBorder="1" applyAlignment="1">
      <alignment horizontal="center" vertical="center"/>
    </xf>
    <xf numFmtId="0" fontId="5" fillId="3" borderId="91" xfId="0" applyFont="1" applyFill="1" applyBorder="1" applyAlignment="1">
      <alignment vertical="center"/>
    </xf>
    <xf numFmtId="0" fontId="5" fillId="3" borderId="92" xfId="0" applyFont="1" applyFill="1" applyBorder="1" applyAlignment="1">
      <alignment vertical="center"/>
    </xf>
    <xf numFmtId="0" fontId="20" fillId="11" borderId="7" xfId="0" applyFont="1" applyFill="1" applyBorder="1" applyAlignment="1">
      <alignment horizontal="center" vertical="center"/>
    </xf>
    <xf numFmtId="0" fontId="5" fillId="3" borderId="93" xfId="0" applyFont="1" applyFill="1" applyBorder="1" applyAlignment="1">
      <alignment vertical="center"/>
    </xf>
    <xf numFmtId="0" fontId="20" fillId="0" borderId="7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11" borderId="72" xfId="0" applyFont="1" applyFill="1" applyBorder="1" applyAlignment="1">
      <alignment horizontal="left" vertical="center"/>
    </xf>
    <xf numFmtId="0" fontId="6" fillId="10" borderId="72" xfId="0" applyFont="1" applyFill="1" applyBorder="1" applyAlignment="1">
      <alignment horizontal="left" vertical="center" indent="1"/>
    </xf>
    <xf numFmtId="0" fontId="6" fillId="10" borderId="5" xfId="0" applyFont="1" applyFill="1" applyBorder="1" applyAlignment="1">
      <alignment horizontal="left" vertical="center" indent="1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79" xfId="0" applyBorder="1"/>
    <xf numFmtId="0" fontId="0" fillId="0" borderId="94" xfId="0" applyBorder="1"/>
    <xf numFmtId="0" fontId="0" fillId="0" borderId="89" xfId="0" applyBorder="1"/>
    <xf numFmtId="0" fontId="0" fillId="0" borderId="16" xfId="0" applyBorder="1"/>
    <xf numFmtId="0" fontId="0" fillId="0" borderId="92" xfId="0" applyBorder="1"/>
    <xf numFmtId="0" fontId="3" fillId="3" borderId="92" xfId="0" applyFont="1" applyFill="1" applyBorder="1" applyAlignment="1">
      <alignment horizontal="left" vertical="center" wrapText="1"/>
    </xf>
    <xf numFmtId="0" fontId="0" fillId="0" borderId="81" xfId="0" applyBorder="1"/>
    <xf numFmtId="0" fontId="0" fillId="0" borderId="95" xfId="0" applyBorder="1"/>
    <xf numFmtId="0" fontId="0" fillId="0" borderId="96" xfId="0" applyBorder="1"/>
    <xf numFmtId="0" fontId="3" fillId="3" borderId="5" xfId="0" applyFont="1" applyFill="1" applyBorder="1" applyAlignment="1">
      <alignment horizontal="center" vertical="center"/>
    </xf>
    <xf numFmtId="0" fontId="19" fillId="8" borderId="97" xfId="0" applyFont="1" applyFill="1" applyBorder="1" applyAlignment="1">
      <alignment horizontal="center" vertical="center" wrapText="1"/>
    </xf>
    <xf numFmtId="0" fontId="20" fillId="10" borderId="98" xfId="0" applyFont="1" applyFill="1" applyBorder="1" applyAlignment="1" applyProtection="1">
      <alignment vertical="center"/>
      <protection locked="0"/>
    </xf>
    <xf numFmtId="0" fontId="5" fillId="3" borderId="99" xfId="0" applyFont="1" applyFill="1" applyBorder="1" applyAlignment="1" applyProtection="1">
      <alignment horizontal="center" vertical="center" wrapText="1"/>
      <protection locked="0"/>
    </xf>
    <xf numFmtId="0" fontId="5" fillId="3" borderId="100" xfId="0" applyFont="1" applyFill="1" applyBorder="1" applyAlignment="1" applyProtection="1">
      <alignment horizontal="center" vertical="center" wrapText="1"/>
      <protection locked="0"/>
    </xf>
    <xf numFmtId="0" fontId="5" fillId="3" borderId="101" xfId="0" applyFont="1" applyFill="1" applyBorder="1" applyAlignment="1" applyProtection="1">
      <alignment horizontal="center" vertical="center" wrapText="1"/>
      <protection locked="0"/>
    </xf>
    <xf numFmtId="0" fontId="5" fillId="3" borderId="102" xfId="0" applyFont="1" applyFill="1" applyBorder="1" applyAlignment="1" applyProtection="1">
      <alignment horizontal="center" vertical="center" wrapText="1"/>
      <protection locked="0"/>
    </xf>
    <xf numFmtId="0" fontId="20" fillId="7" borderId="103" xfId="0" applyFont="1" applyFill="1" applyBorder="1" applyAlignment="1" applyProtection="1">
      <alignment horizontal="center" vertical="center" wrapText="1"/>
      <protection locked="0"/>
    </xf>
    <xf numFmtId="0" fontId="20" fillId="10" borderId="104" xfId="0" applyFont="1" applyFill="1" applyBorder="1" applyAlignment="1" applyProtection="1">
      <alignment horizontal="left" vertical="center"/>
      <protection locked="0"/>
    </xf>
    <xf numFmtId="10" fontId="5" fillId="3" borderId="0" xfId="0" applyNumberFormat="1" applyFont="1" applyFill="1" applyAlignment="1">
      <alignment horizontal="center"/>
    </xf>
    <xf numFmtId="0" fontId="5" fillId="3" borderId="79" xfId="0" applyFont="1" applyFill="1" applyBorder="1"/>
    <xf numFmtId="0" fontId="5" fillId="3" borderId="71" xfId="0" applyFont="1" applyFill="1" applyBorder="1"/>
    <xf numFmtId="0" fontId="5" fillId="3" borderId="94" xfId="0" applyFont="1" applyFill="1" applyBorder="1"/>
    <xf numFmtId="0" fontId="5" fillId="3" borderId="89" xfId="0" applyFont="1" applyFill="1" applyBorder="1"/>
    <xf numFmtId="0" fontId="5" fillId="3" borderId="16" xfId="0" applyFont="1" applyFill="1" applyBorder="1"/>
    <xf numFmtId="0" fontId="18" fillId="3" borderId="105" xfId="0" applyFont="1" applyFill="1" applyBorder="1" applyAlignment="1">
      <alignment horizontal="centerContinuous" vertical="center" wrapText="1"/>
    </xf>
    <xf numFmtId="0" fontId="5" fillId="3" borderId="105" xfId="0" applyFont="1" applyFill="1" applyBorder="1" applyAlignment="1">
      <alignment horizontal="centerContinuous"/>
    </xf>
    <xf numFmtId="0" fontId="5" fillId="3" borderId="92" xfId="0" applyFont="1" applyFill="1" applyBorder="1" applyAlignment="1">
      <alignment horizontal="centerContinuous"/>
    </xf>
    <xf numFmtId="0" fontId="19" fillId="9" borderId="92" xfId="0" applyFont="1" applyFill="1" applyBorder="1" applyAlignment="1">
      <alignment horizontal="center" vertical="center" wrapText="1"/>
    </xf>
    <xf numFmtId="166" fontId="20" fillId="3" borderId="92" xfId="0" applyNumberFormat="1" applyFont="1" applyFill="1" applyBorder="1" applyAlignment="1" applyProtection="1">
      <alignment horizontal="right" vertical="center" wrapText="1"/>
      <protection locked="0"/>
    </xf>
    <xf numFmtId="166" fontId="5" fillId="3" borderId="92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92" xfId="0" applyFont="1" applyFill="1" applyBorder="1"/>
    <xf numFmtId="0" fontId="5" fillId="3" borderId="84" xfId="0" applyFont="1" applyFill="1" applyBorder="1"/>
    <xf numFmtId="0" fontId="5" fillId="3" borderId="86" xfId="0" applyFont="1" applyFill="1" applyBorder="1"/>
    <xf numFmtId="0" fontId="5" fillId="3" borderId="81" xfId="0" applyFont="1" applyFill="1" applyBorder="1"/>
    <xf numFmtId="0" fontId="5" fillId="3" borderId="95" xfId="0" applyFont="1" applyFill="1" applyBorder="1"/>
    <xf numFmtId="0" fontId="5" fillId="3" borderId="96" xfId="0" applyFont="1" applyFill="1" applyBorder="1"/>
    <xf numFmtId="0" fontId="20" fillId="3" borderId="0" xfId="0" applyFont="1" applyFill="1" applyAlignment="1" applyProtection="1">
      <alignment horizontal="center" vertical="center"/>
      <protection locked="0"/>
    </xf>
    <xf numFmtId="9" fontId="5" fillId="3" borderId="115" xfId="0" applyNumberFormat="1" applyFont="1" applyFill="1" applyBorder="1" applyAlignment="1">
      <alignment horizontal="left" vertical="center" indent="1"/>
    </xf>
    <xf numFmtId="0" fontId="5" fillId="3" borderId="117" xfId="0" applyFont="1" applyFill="1" applyBorder="1" applyAlignment="1">
      <alignment horizontal="left" vertical="center" indent="1"/>
    </xf>
    <xf numFmtId="0" fontId="5" fillId="3" borderId="51" xfId="0" applyFont="1" applyFill="1" applyBorder="1"/>
    <xf numFmtId="0" fontId="10" fillId="3" borderId="9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/>
    </xf>
    <xf numFmtId="14" fontId="12" fillId="3" borderId="9" xfId="0" applyNumberFormat="1" applyFont="1" applyFill="1" applyBorder="1" applyAlignment="1">
      <alignment horizontal="center"/>
    </xf>
    <xf numFmtId="164" fontId="12" fillId="3" borderId="9" xfId="0" applyNumberFormat="1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4" fillId="3" borderId="9" xfId="0" quotePrefix="1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 wrapText="1"/>
    </xf>
    <xf numFmtId="1" fontId="14" fillId="3" borderId="9" xfId="0" applyNumberFormat="1" applyFont="1" applyFill="1" applyBorder="1" applyAlignment="1">
      <alignment horizontal="center"/>
    </xf>
    <xf numFmtId="165" fontId="12" fillId="3" borderId="9" xfId="0" applyNumberFormat="1" applyFont="1" applyFill="1" applyBorder="1" applyAlignment="1">
      <alignment horizontal="center"/>
    </xf>
    <xf numFmtId="4" fontId="12" fillId="3" borderId="9" xfId="0" applyNumberFormat="1" applyFont="1" applyFill="1" applyBorder="1" applyAlignment="1">
      <alignment horizontal="center"/>
    </xf>
    <xf numFmtId="0" fontId="12" fillId="3" borderId="9" xfId="0" quotePrefix="1" applyFont="1" applyFill="1" applyBorder="1" applyAlignment="1">
      <alignment horizontal="center"/>
    </xf>
    <xf numFmtId="1" fontId="10" fillId="3" borderId="9" xfId="0" applyNumberFormat="1" applyFont="1" applyFill="1" applyBorder="1" applyAlignment="1">
      <alignment horizontal="center"/>
    </xf>
    <xf numFmtId="165" fontId="16" fillId="3" borderId="9" xfId="0" applyNumberFormat="1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 wrapText="1"/>
    </xf>
    <xf numFmtId="0" fontId="11" fillId="3" borderId="9" xfId="0" applyFont="1" applyFill="1" applyBorder="1" applyAlignment="1">
      <alignment horizontal="center" vertical="center"/>
    </xf>
    <xf numFmtId="0" fontId="15" fillId="3" borderId="9" xfId="0" applyFont="1" applyFill="1" applyBorder="1"/>
    <xf numFmtId="0" fontId="7" fillId="7" borderId="9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/>
    </xf>
    <xf numFmtId="0" fontId="28" fillId="7" borderId="9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 vertical="center" wrapText="1"/>
    </xf>
    <xf numFmtId="0" fontId="28" fillId="7" borderId="9" xfId="0" applyFont="1" applyFill="1" applyBorder="1" applyAlignment="1">
      <alignment horizontal="center" vertical="center" wrapText="1"/>
    </xf>
    <xf numFmtId="4" fontId="16" fillId="7" borderId="9" xfId="0" applyNumberFormat="1" applyFont="1" applyFill="1" applyBorder="1" applyAlignment="1">
      <alignment horizontal="center" vertical="center" wrapText="1"/>
    </xf>
    <xf numFmtId="0" fontId="29" fillId="7" borderId="9" xfId="0" applyFont="1" applyFill="1" applyBorder="1" applyAlignment="1">
      <alignment horizontal="center" vertical="center" wrapText="1"/>
    </xf>
    <xf numFmtId="9" fontId="16" fillId="7" borderId="9" xfId="0" applyNumberFormat="1" applyFont="1" applyFill="1" applyBorder="1" applyAlignment="1">
      <alignment horizontal="center" vertical="center" wrapText="1"/>
    </xf>
    <xf numFmtId="0" fontId="10" fillId="3" borderId="9" xfId="0" applyFont="1" applyFill="1" applyBorder="1"/>
    <xf numFmtId="0" fontId="10" fillId="3" borderId="9" xfId="0" applyFont="1" applyFill="1" applyBorder="1" applyAlignment="1">
      <alignment horizontal="center" vertical="center"/>
    </xf>
    <xf numFmtId="14" fontId="10" fillId="3" borderId="9" xfId="0" applyNumberFormat="1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 vertical="center" wrapText="1"/>
    </xf>
    <xf numFmtId="165" fontId="10" fillId="3" borderId="9" xfId="0" applyNumberFormat="1" applyFont="1" applyFill="1" applyBorder="1" applyAlignment="1">
      <alignment horizontal="center"/>
    </xf>
    <xf numFmtId="4" fontId="10" fillId="3" borderId="9" xfId="0" applyNumberFormat="1" applyFont="1" applyFill="1" applyBorder="1" applyAlignment="1">
      <alignment horizontal="center"/>
    </xf>
    <xf numFmtId="10" fontId="10" fillId="3" borderId="9" xfId="0" applyNumberFormat="1" applyFont="1" applyFill="1" applyBorder="1" applyAlignment="1">
      <alignment horizontal="center"/>
    </xf>
    <xf numFmtId="10" fontId="30" fillId="3" borderId="9" xfId="0" applyNumberFormat="1" applyFont="1" applyFill="1" applyBorder="1" applyAlignment="1">
      <alignment horizontal="center"/>
    </xf>
    <xf numFmtId="0" fontId="10" fillId="3" borderId="9" xfId="0" quotePrefix="1" applyFont="1" applyFill="1" applyBorder="1" applyAlignment="1">
      <alignment horizontal="center"/>
    </xf>
    <xf numFmtId="1" fontId="12" fillId="3" borderId="9" xfId="0" applyNumberFormat="1" applyFont="1" applyFill="1" applyBorder="1" applyAlignment="1">
      <alignment horizontal="center" wrapText="1"/>
    </xf>
    <xf numFmtId="10" fontId="12" fillId="3" borderId="9" xfId="0" applyNumberFormat="1" applyFont="1" applyFill="1" applyBorder="1" applyAlignment="1">
      <alignment horizontal="center"/>
    </xf>
    <xf numFmtId="0" fontId="11" fillId="3" borderId="9" xfId="0" applyFont="1" applyFill="1" applyBorder="1"/>
    <xf numFmtId="0" fontId="12" fillId="3" borderId="9" xfId="0" applyFont="1" applyFill="1" applyBorder="1"/>
    <xf numFmtId="1" fontId="10" fillId="3" borderId="9" xfId="0" applyNumberFormat="1" applyFont="1" applyFill="1" applyBorder="1" applyAlignment="1">
      <alignment horizontal="center" wrapText="1"/>
    </xf>
    <xf numFmtId="0" fontId="14" fillId="3" borderId="9" xfId="0" applyFont="1" applyFill="1" applyBorder="1"/>
    <xf numFmtId="0" fontId="10" fillId="3" borderId="9" xfId="0" applyFont="1" applyFill="1" applyBorder="1" applyAlignment="1">
      <alignment wrapText="1"/>
    </xf>
    <xf numFmtId="0" fontId="12" fillId="3" borderId="9" xfId="0" applyFont="1" applyFill="1" applyBorder="1" applyAlignment="1">
      <alignment wrapText="1"/>
    </xf>
    <xf numFmtId="0" fontId="15" fillId="3" borderId="9" xfId="0" applyFont="1" applyFill="1" applyBorder="1" applyAlignment="1">
      <alignment wrapText="1"/>
    </xf>
    <xf numFmtId="0" fontId="14" fillId="3" borderId="9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3" borderId="9" xfId="0" applyFont="1" applyFill="1" applyBorder="1" applyAlignment="1">
      <alignment vertical="center"/>
    </xf>
    <xf numFmtId="4" fontId="5" fillId="3" borderId="94" xfId="0" applyNumberFormat="1" applyFont="1" applyFill="1" applyBorder="1" applyAlignment="1">
      <alignment horizontal="right"/>
    </xf>
    <xf numFmtId="4" fontId="19" fillId="8" borderId="23" xfId="0" applyNumberFormat="1" applyFont="1" applyFill="1" applyBorder="1" applyAlignment="1">
      <alignment horizontal="center" vertical="center" wrapText="1"/>
    </xf>
    <xf numFmtId="4" fontId="20" fillId="10" borderId="25" xfId="0" applyNumberFormat="1" applyFont="1" applyFill="1" applyBorder="1" applyAlignment="1" applyProtection="1">
      <alignment horizontal="right" vertical="center"/>
      <protection locked="0"/>
    </xf>
    <xf numFmtId="4" fontId="5" fillId="3" borderId="27" xfId="0" applyNumberFormat="1" applyFont="1" applyFill="1" applyBorder="1" applyAlignment="1" applyProtection="1">
      <alignment horizontal="right" vertical="center" wrapText="1"/>
      <protection locked="0"/>
    </xf>
    <xf numFmtId="4" fontId="5" fillId="3" borderId="32" xfId="0" applyNumberFormat="1" applyFont="1" applyFill="1" applyBorder="1" applyAlignment="1" applyProtection="1">
      <alignment horizontal="right" vertical="center" wrapText="1"/>
      <protection locked="0"/>
    </xf>
    <xf numFmtId="4" fontId="5" fillId="3" borderId="37" xfId="0" applyNumberFormat="1" applyFont="1" applyFill="1" applyBorder="1" applyAlignment="1" applyProtection="1">
      <alignment horizontal="right" vertical="center" wrapText="1"/>
      <protection locked="0"/>
    </xf>
    <xf numFmtId="4" fontId="5" fillId="3" borderId="42" xfId="0" applyNumberFormat="1" applyFont="1" applyFill="1" applyBorder="1" applyAlignment="1" applyProtection="1">
      <alignment horizontal="right" vertical="center" wrapText="1"/>
      <protection locked="0"/>
    </xf>
    <xf numFmtId="4" fontId="20" fillId="7" borderId="47" xfId="0" applyNumberFormat="1" applyFont="1" applyFill="1" applyBorder="1" applyAlignment="1" applyProtection="1">
      <alignment horizontal="right" vertical="center" wrapText="1"/>
      <protection locked="0"/>
    </xf>
    <xf numFmtId="4" fontId="20" fillId="7" borderId="53" xfId="0" applyNumberFormat="1" applyFont="1" applyFill="1" applyBorder="1" applyAlignment="1" applyProtection="1">
      <alignment horizontal="right" vertical="center" wrapText="1"/>
      <protection locked="0"/>
    </xf>
    <xf numFmtId="4" fontId="5" fillId="3" borderId="0" xfId="0" applyNumberFormat="1" applyFont="1" applyFill="1" applyAlignment="1">
      <alignment horizontal="right"/>
    </xf>
    <xf numFmtId="4" fontId="20" fillId="10" borderId="56" xfId="0" applyNumberFormat="1" applyFont="1" applyFill="1" applyBorder="1" applyAlignment="1" applyProtection="1">
      <alignment horizontal="right" vertical="center"/>
      <protection locked="0"/>
    </xf>
    <xf numFmtId="4" fontId="5" fillId="3" borderId="4" xfId="0" applyNumberFormat="1" applyFont="1" applyFill="1" applyBorder="1" applyAlignment="1">
      <alignment horizontal="right"/>
    </xf>
    <xf numFmtId="4" fontId="5" fillId="10" borderId="112" xfId="0" applyNumberFormat="1" applyFont="1" applyFill="1" applyBorder="1" applyAlignment="1">
      <alignment horizontal="right"/>
    </xf>
    <xf numFmtId="4" fontId="5" fillId="10" borderId="114" xfId="0" applyNumberFormat="1" applyFont="1" applyFill="1" applyBorder="1" applyAlignment="1">
      <alignment horizontal="right"/>
    </xf>
    <xf numFmtId="4" fontId="5" fillId="10" borderId="116" xfId="0" applyNumberFormat="1" applyFont="1" applyFill="1" applyBorder="1" applyAlignment="1">
      <alignment horizontal="right"/>
    </xf>
    <xf numFmtId="4" fontId="20" fillId="10" borderId="118" xfId="0" applyNumberFormat="1" applyFont="1" applyFill="1" applyBorder="1" applyAlignment="1">
      <alignment horizontal="right"/>
    </xf>
    <xf numFmtId="4" fontId="5" fillId="3" borderId="95" xfId="0" applyNumberFormat="1" applyFont="1" applyFill="1" applyBorder="1" applyAlignment="1">
      <alignment horizontal="right"/>
    </xf>
    <xf numFmtId="4" fontId="19" fillId="8" borderId="62" xfId="0" applyNumberFormat="1" applyFont="1" applyFill="1" applyBorder="1" applyAlignment="1">
      <alignment horizontal="right" vertical="center" wrapText="1"/>
    </xf>
    <xf numFmtId="4" fontId="5" fillId="3" borderId="30" xfId="0" applyNumberFormat="1" applyFont="1" applyFill="1" applyBorder="1" applyAlignment="1" applyProtection="1">
      <alignment horizontal="right" vertical="center" wrapText="1"/>
      <protection locked="0"/>
    </xf>
    <xf numFmtId="4" fontId="5" fillId="3" borderId="35" xfId="0" applyNumberFormat="1" applyFont="1" applyFill="1" applyBorder="1" applyAlignment="1" applyProtection="1">
      <alignment horizontal="right" vertical="center" wrapText="1"/>
      <protection locked="0"/>
    </xf>
    <xf numFmtId="4" fontId="5" fillId="3" borderId="40" xfId="0" applyNumberFormat="1" applyFont="1" applyFill="1" applyBorder="1" applyAlignment="1" applyProtection="1">
      <alignment horizontal="right" vertical="center" wrapText="1"/>
      <protection locked="0"/>
    </xf>
    <xf numFmtId="4" fontId="5" fillId="3" borderId="45" xfId="0" applyNumberFormat="1" applyFont="1" applyFill="1" applyBorder="1" applyAlignment="1" applyProtection="1">
      <alignment horizontal="right" vertical="center" wrapText="1"/>
      <protection locked="0"/>
    </xf>
    <xf numFmtId="4" fontId="20" fillId="7" borderId="50" xfId="0" applyNumberFormat="1" applyFont="1" applyFill="1" applyBorder="1" applyAlignment="1" applyProtection="1">
      <alignment horizontal="right" vertical="center" wrapText="1"/>
      <protection locked="0"/>
    </xf>
    <xf numFmtId="4" fontId="20" fillId="7" borderId="52" xfId="0" applyNumberFormat="1" applyFont="1" applyFill="1" applyBorder="1" applyAlignment="1" applyProtection="1">
      <alignment horizontal="right" vertical="center" wrapText="1"/>
      <protection locked="0"/>
    </xf>
    <xf numFmtId="4" fontId="20" fillId="10" borderId="23" xfId="0" applyNumberFormat="1" applyFont="1" applyFill="1" applyBorder="1" applyAlignment="1" applyProtection="1">
      <alignment horizontal="right" vertical="center"/>
      <protection locked="0"/>
    </xf>
    <xf numFmtId="0" fontId="29" fillId="0" borderId="0" xfId="0" applyFont="1" applyAlignment="1">
      <alignment horizontal="center"/>
    </xf>
    <xf numFmtId="0" fontId="31" fillId="0" borderId="0" xfId="0" applyFont="1"/>
    <xf numFmtId="0" fontId="0" fillId="0" borderId="0" xfId="0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" fontId="0" fillId="7" borderId="6" xfId="0" applyNumberFormat="1" applyFill="1" applyBorder="1" applyAlignment="1">
      <alignment horizontal="left"/>
    </xf>
    <xf numFmtId="1" fontId="0" fillId="7" borderId="17" xfId="0" applyNumberFormat="1" applyFill="1" applyBorder="1" applyAlignment="1">
      <alignment horizontal="left"/>
    </xf>
    <xf numFmtId="1" fontId="0" fillId="7" borderId="7" xfId="0" applyNumberForma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7" borderId="17" xfId="0" applyFill="1" applyBorder="1" applyAlignment="1">
      <alignment horizontal="left"/>
    </xf>
    <xf numFmtId="0" fontId="0" fillId="7" borderId="7" xfId="0" applyFill="1" applyBorder="1" applyAlignment="1">
      <alignment horizontal="left"/>
    </xf>
    <xf numFmtId="0" fontId="16" fillId="7" borderId="6" xfId="0" applyFont="1" applyFill="1" applyBorder="1" applyAlignment="1">
      <alignment horizontal="left"/>
    </xf>
    <xf numFmtId="0" fontId="16" fillId="7" borderId="17" xfId="0" applyFont="1" applyFill="1" applyBorder="1" applyAlignment="1">
      <alignment horizontal="left"/>
    </xf>
    <xf numFmtId="0" fontId="16" fillId="7" borderId="7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3" borderId="111" xfId="0" applyFont="1" applyFill="1" applyBorder="1" applyAlignment="1">
      <alignment horizontal="left" vertical="center" wrapText="1"/>
    </xf>
    <xf numFmtId="0" fontId="5" fillId="3" borderId="28" xfId="0" applyFont="1" applyFill="1" applyBorder="1" applyAlignment="1">
      <alignment horizontal="left" vertical="center" wrapText="1"/>
    </xf>
    <xf numFmtId="0" fontId="19" fillId="8" borderId="18" xfId="0" applyFont="1" applyFill="1" applyBorder="1" applyAlignment="1">
      <alignment horizontal="center" vertical="center" wrapText="1"/>
    </xf>
    <xf numFmtId="0" fontId="19" fillId="8" borderId="21" xfId="0" applyFont="1" applyFill="1" applyBorder="1" applyAlignment="1">
      <alignment horizontal="center" vertical="center" wrapText="1"/>
    </xf>
    <xf numFmtId="0" fontId="17" fillId="3" borderId="97" xfId="0" applyFont="1" applyFill="1" applyBorder="1" applyAlignment="1">
      <alignment horizontal="center"/>
    </xf>
    <xf numFmtId="0" fontId="17" fillId="3" borderId="64" xfId="0" applyFont="1" applyFill="1" applyBorder="1" applyAlignment="1">
      <alignment horizontal="center"/>
    </xf>
    <xf numFmtId="0" fontId="20" fillId="10" borderId="6" xfId="0" applyFont="1" applyFill="1" applyBorder="1" applyAlignment="1" applyProtection="1">
      <alignment horizontal="left" vertical="center" wrapText="1"/>
      <protection locked="0"/>
    </xf>
    <xf numFmtId="0" fontId="20" fillId="10" borderId="17" xfId="0" applyFont="1" applyFill="1" applyBorder="1" applyAlignment="1" applyProtection="1">
      <alignment horizontal="left" vertical="center" wrapText="1"/>
      <protection locked="0"/>
    </xf>
    <xf numFmtId="0" fontId="20" fillId="10" borderId="7" xfId="0" applyFont="1" applyFill="1" applyBorder="1" applyAlignment="1" applyProtection="1">
      <alignment horizontal="left" vertical="center" wrapText="1"/>
      <protection locked="0"/>
    </xf>
    <xf numFmtId="0" fontId="20" fillId="10" borderId="109" xfId="0" applyFont="1" applyFill="1" applyBorder="1" applyAlignment="1" applyProtection="1">
      <alignment horizontal="left" vertical="center" wrapText="1"/>
      <protection locked="0"/>
    </xf>
    <xf numFmtId="0" fontId="20" fillId="10" borderId="57" xfId="0" applyFont="1" applyFill="1" applyBorder="1" applyAlignment="1" applyProtection="1">
      <alignment horizontal="left" vertical="center" wrapText="1"/>
      <protection locked="0"/>
    </xf>
    <xf numFmtId="0" fontId="20" fillId="10" borderId="110" xfId="0" applyFont="1" applyFill="1" applyBorder="1" applyAlignment="1" applyProtection="1">
      <alignment horizontal="left" vertical="center" wrapText="1"/>
      <protection locked="0"/>
    </xf>
    <xf numFmtId="0" fontId="5" fillId="3" borderId="113" xfId="0" applyFont="1" applyFill="1" applyBorder="1" applyAlignment="1">
      <alignment horizontal="left" vertical="center" wrapText="1"/>
    </xf>
    <xf numFmtId="0" fontId="5" fillId="3" borderId="38" xfId="0" applyFont="1" applyFill="1" applyBorder="1" applyAlignment="1">
      <alignment horizontal="left" vertical="center" wrapText="1"/>
    </xf>
    <xf numFmtId="0" fontId="20" fillId="3" borderId="75" xfId="0" applyFont="1" applyFill="1" applyBorder="1" applyAlignment="1">
      <alignment horizontal="left" vertical="center" wrapText="1"/>
    </xf>
    <xf numFmtId="0" fontId="20" fillId="3" borderId="9" xfId="0" applyFont="1" applyFill="1" applyBorder="1" applyAlignment="1">
      <alignment horizontal="left" vertical="center" wrapText="1"/>
    </xf>
    <xf numFmtId="0" fontId="19" fillId="8" borderId="98" xfId="0" applyFont="1" applyFill="1" applyBorder="1" applyAlignment="1">
      <alignment horizontal="center" vertical="center" wrapText="1"/>
    </xf>
    <xf numFmtId="0" fontId="19" fillId="8" borderId="25" xfId="0" applyFont="1" applyFill="1" applyBorder="1" applyAlignment="1">
      <alignment horizontal="center" vertical="center" wrapText="1"/>
    </xf>
    <xf numFmtId="0" fontId="19" fillId="8" borderId="20" xfId="0" applyFont="1" applyFill="1" applyBorder="1" applyAlignment="1">
      <alignment horizontal="center" vertical="center" wrapText="1"/>
    </xf>
    <xf numFmtId="0" fontId="19" fillId="8" borderId="22" xfId="0" applyFont="1" applyFill="1" applyBorder="1" applyAlignment="1">
      <alignment horizontal="center" vertical="center" wrapText="1"/>
    </xf>
    <xf numFmtId="0" fontId="18" fillId="8" borderId="22" xfId="0" applyFont="1" applyFill="1" applyBorder="1" applyAlignment="1">
      <alignment horizontal="left" vertical="center" wrapText="1"/>
    </xf>
    <xf numFmtId="0" fontId="18" fillId="8" borderId="25" xfId="0" applyFont="1" applyFill="1" applyBorder="1" applyAlignment="1">
      <alignment horizontal="left" vertical="center"/>
    </xf>
    <xf numFmtId="0" fontId="18" fillId="8" borderId="20" xfId="0" applyFont="1" applyFill="1" applyBorder="1" applyAlignment="1">
      <alignment horizontal="left" vertical="center"/>
    </xf>
    <xf numFmtId="0" fontId="5" fillId="3" borderId="19" xfId="0" applyFont="1" applyFill="1" applyBorder="1" applyAlignment="1" applyProtection="1">
      <alignment horizontal="left" vertical="top" wrapText="1"/>
      <protection locked="0"/>
    </xf>
    <xf numFmtId="0" fontId="5" fillId="3" borderId="59" xfId="0" applyFont="1" applyFill="1" applyBorder="1" applyAlignment="1" applyProtection="1">
      <alignment horizontal="left" vertical="top" wrapText="1"/>
      <protection locked="0"/>
    </xf>
    <xf numFmtId="0" fontId="5" fillId="3" borderId="65" xfId="0" applyFont="1" applyFill="1" applyBorder="1" applyAlignment="1" applyProtection="1">
      <alignment horizontal="left" vertical="top" wrapText="1"/>
      <protection locked="0"/>
    </xf>
    <xf numFmtId="0" fontId="5" fillId="3" borderId="54" xfId="0" applyFont="1" applyFill="1" applyBorder="1" applyAlignment="1" applyProtection="1">
      <alignment horizontal="left" vertical="top" wrapText="1"/>
      <protection locked="0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5" fillId="3" borderId="24" xfId="0" applyFont="1" applyFill="1" applyBorder="1" applyAlignment="1" applyProtection="1">
      <alignment horizontal="left" vertical="top" wrapText="1"/>
      <protection locked="0"/>
    </xf>
    <xf numFmtId="0" fontId="5" fillId="3" borderId="60" xfId="0" applyFont="1" applyFill="1" applyBorder="1" applyAlignment="1" applyProtection="1">
      <alignment horizontal="left" vertical="top" wrapText="1"/>
      <protection locked="0"/>
    </xf>
    <xf numFmtId="0" fontId="5" fillId="3" borderId="64" xfId="0" applyFont="1" applyFill="1" applyBorder="1" applyAlignment="1" applyProtection="1">
      <alignment horizontal="left" vertical="top" wrapText="1"/>
      <protection locked="0"/>
    </xf>
    <xf numFmtId="0" fontId="5" fillId="3" borderId="68" xfId="0" applyFont="1" applyFill="1" applyBorder="1" applyAlignment="1" applyProtection="1">
      <alignment horizontal="left" vertical="top" wrapText="1"/>
      <protection locked="0"/>
    </xf>
    <xf numFmtId="0" fontId="19" fillId="8" borderId="6" xfId="0" applyFont="1" applyFill="1" applyBorder="1" applyAlignment="1">
      <alignment horizontal="center" vertical="center" wrapText="1"/>
    </xf>
    <xf numFmtId="0" fontId="19" fillId="8" borderId="17" xfId="0" applyFont="1" applyFill="1" applyBorder="1" applyAlignment="1">
      <alignment horizontal="center" vertical="center" wrapText="1"/>
    </xf>
    <xf numFmtId="0" fontId="19" fillId="8" borderId="7" xfId="0" applyFont="1" applyFill="1" applyBorder="1" applyAlignment="1">
      <alignment horizontal="center" vertical="center" wrapText="1"/>
    </xf>
    <xf numFmtId="0" fontId="19" fillId="8" borderId="15" xfId="0" applyFont="1" applyFill="1" applyBorder="1" applyAlignment="1">
      <alignment horizontal="center" vertical="center" wrapText="1"/>
    </xf>
    <xf numFmtId="0" fontId="19" fillId="8" borderId="69" xfId="0" applyFont="1" applyFill="1" applyBorder="1" applyAlignment="1">
      <alignment horizontal="center" vertical="center" wrapText="1"/>
    </xf>
    <xf numFmtId="0" fontId="19" fillId="8" borderId="70" xfId="0" applyFont="1" applyFill="1" applyBorder="1" applyAlignment="1">
      <alignment horizontal="center" vertical="center" wrapText="1"/>
    </xf>
    <xf numFmtId="0" fontId="20" fillId="11" borderId="19" xfId="0" applyFont="1" applyFill="1" applyBorder="1" applyAlignment="1">
      <alignment horizontal="center" vertical="center"/>
    </xf>
    <xf numFmtId="0" fontId="20" fillId="11" borderId="59" xfId="0" applyFont="1" applyFill="1" applyBorder="1" applyAlignment="1">
      <alignment horizontal="center" vertical="center"/>
    </xf>
    <xf numFmtId="0" fontId="20" fillId="11" borderId="65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left" vertical="center" wrapText="1"/>
    </xf>
    <xf numFmtId="0" fontId="6" fillId="10" borderId="17" xfId="0" applyFont="1" applyFill="1" applyBorder="1" applyAlignment="1">
      <alignment horizontal="left" vertical="center" wrapText="1"/>
    </xf>
    <xf numFmtId="0" fontId="6" fillId="10" borderId="7" xfId="0" applyFont="1" applyFill="1" applyBorder="1" applyAlignment="1">
      <alignment horizontal="left" vertical="center" wrapText="1"/>
    </xf>
    <xf numFmtId="0" fontId="19" fillId="10" borderId="98" xfId="0" applyFont="1" applyFill="1" applyBorder="1" applyAlignment="1" applyProtection="1">
      <alignment vertical="center"/>
      <protection locked="0"/>
    </xf>
    <xf numFmtId="0" fontId="33" fillId="10" borderId="6" xfId="0" applyFont="1" applyFill="1" applyBorder="1" applyAlignment="1">
      <alignment horizontal="left" vertical="center" indent="1"/>
    </xf>
    <xf numFmtId="0" fontId="24" fillId="3" borderId="76" xfId="0" applyFont="1" applyFill="1" applyBorder="1" applyAlignment="1">
      <alignment horizontal="left" vertical="center" wrapText="1" indent="1"/>
    </xf>
    <xf numFmtId="167" fontId="20" fillId="0" borderId="107" xfId="0" applyNumberFormat="1" applyFont="1" applyFill="1" applyBorder="1" applyAlignment="1">
      <alignment horizontal="right"/>
    </xf>
    <xf numFmtId="0" fontId="20" fillId="3" borderId="80" xfId="0" applyFont="1" applyFill="1" applyBorder="1" applyAlignment="1">
      <alignment horizontal="left" vertical="center" wrapText="1"/>
    </xf>
    <xf numFmtId="0" fontId="20" fillId="3" borderId="108" xfId="0" applyFont="1" applyFill="1" applyBorder="1" applyAlignment="1">
      <alignment horizontal="left" vertical="center" wrapText="1"/>
    </xf>
    <xf numFmtId="167" fontId="20" fillId="0" borderId="106" xfId="0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0</xdr:row>
      <xdr:rowOff>66675</xdr:rowOff>
    </xdr:from>
    <xdr:ext cx="1952625" cy="476250"/>
    <xdr:pic>
      <xdr:nvPicPr>
        <xdr:cNvPr id="2" name="Slika 1">
          <a:extLst>
            <a:ext uri="{FF2B5EF4-FFF2-40B4-BE49-F238E27FC236}">
              <a16:creationId xmlns:a16="http://schemas.microsoft.com/office/drawing/2014/main" id="{BCC3DF68-3F8F-4107-AB5D-E5B17DAF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6675"/>
          <a:ext cx="1952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67235</xdr:rowOff>
    </xdr:from>
    <xdr:ext cx="1952625" cy="466725"/>
    <xdr:pic>
      <xdr:nvPicPr>
        <xdr:cNvPr id="2" name="Slika 1">
          <a:extLst>
            <a:ext uri="{FF2B5EF4-FFF2-40B4-BE49-F238E27FC236}">
              <a16:creationId xmlns:a16="http://schemas.microsoft.com/office/drawing/2014/main" id="{223C24EB-08B7-4C90-B802-774928331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7235"/>
          <a:ext cx="1952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0</xdr:row>
      <xdr:rowOff>76760</xdr:rowOff>
    </xdr:from>
    <xdr:ext cx="1952625" cy="466725"/>
    <xdr:pic>
      <xdr:nvPicPr>
        <xdr:cNvPr id="2" name="Slika 1">
          <a:extLst>
            <a:ext uri="{FF2B5EF4-FFF2-40B4-BE49-F238E27FC236}">
              <a16:creationId xmlns:a16="http://schemas.microsoft.com/office/drawing/2014/main" id="{09FB7BAC-D193-46A2-82C2-50413D350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" y="76760"/>
          <a:ext cx="1952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0</xdr:row>
      <xdr:rowOff>95250</xdr:rowOff>
    </xdr:from>
    <xdr:ext cx="1952625" cy="466725"/>
    <xdr:pic>
      <xdr:nvPicPr>
        <xdr:cNvPr id="2" name="Slika 1">
          <a:extLst>
            <a:ext uri="{FF2B5EF4-FFF2-40B4-BE49-F238E27FC236}">
              <a16:creationId xmlns:a16="http://schemas.microsoft.com/office/drawing/2014/main" id="{A027501E-2957-46EC-A966-67BFC61E6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99060"/>
          <a:ext cx="1952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DU" id="{8104F9E4-2877-44D6-A3BD-DB663CAA3360}" userId="MDU" providerId="None"/>
</personList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7" dT="2026-03-19T14:27:10.74" personId="{8104F9E4-2877-44D6-A3BD-DB663CAA3360}" id="{00EB2E4A-DF05-46C7-A06F-C757A6DF619B}">
    <text>Kapacitet vrtića kojem su razvijeni/unaprijeđeni uvjeti za predškolski odgoj u programima na hrvatskom jeziku</text>
  </threadedComment>
  <threadedComment ref="G7" dT="2026-03-19T14:27:25.63" personId="{8104F9E4-2877-44D6-A3BD-DB663CAA3360}" id="{10CBE816-4D37-497E-9A0D-D3BA4B1E3AEF}">
    <text>Kapacitet vrtića kojem su razvijeni/unaprijeđeni uvjeti za predškolski odgoj u programima na hrvatskom jeziku</text>
  </threadedComment>
</ThreadedComment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C3C52-0705-4D2A-AB86-9697634F86CA}">
  <sheetPr>
    <tabColor rgb="FFFF0000"/>
  </sheetPr>
  <dimension ref="A1:BE44"/>
  <sheetViews>
    <sheetView topLeftCell="AE1" workbookViewId="0">
      <selection activeCell="AK4" sqref="AK4"/>
    </sheetView>
  </sheetViews>
  <sheetFormatPr defaultRowHeight="15" x14ac:dyDescent="0.25"/>
  <cols>
    <col min="2" max="2" width="87.140625" style="249" bestFit="1" customWidth="1"/>
    <col min="3" max="3" width="28.5703125" customWidth="1"/>
    <col min="5" max="5" width="16.85546875" bestFit="1" customWidth="1"/>
    <col min="6" max="6" width="18.5703125" style="3" hidden="1" customWidth="1"/>
    <col min="7" max="7" width="15.85546875" hidden="1" customWidth="1"/>
    <col min="8" max="8" width="0" hidden="1" customWidth="1"/>
    <col min="9" max="9" width="10.7109375" hidden="1" customWidth="1"/>
    <col min="10" max="10" width="0" hidden="1" customWidth="1"/>
    <col min="11" max="11" width="24.5703125" customWidth="1"/>
    <col min="12" max="12" width="52.140625" bestFit="1" customWidth="1"/>
    <col min="13" max="13" width="29.140625" hidden="1" customWidth="1"/>
    <col min="14" max="14" width="20.28515625" customWidth="1"/>
    <col min="15" max="15" width="20.5703125" customWidth="1"/>
    <col min="16" max="16" width="32.85546875" customWidth="1"/>
    <col min="17" max="17" width="27.85546875" hidden="1" customWidth="1"/>
    <col min="18" max="18" width="45.28515625" hidden="1" customWidth="1"/>
    <col min="19" max="19" width="19.140625" hidden="1" customWidth="1"/>
    <col min="20" max="20" width="23.7109375" hidden="1" customWidth="1"/>
    <col min="21" max="21" width="20.28515625" customWidth="1"/>
    <col min="22" max="22" width="23.7109375" customWidth="1"/>
    <col min="24" max="24" width="20.28515625" customWidth="1"/>
    <col min="26" max="26" width="14.140625" customWidth="1"/>
    <col min="27" max="27" width="13.140625" customWidth="1"/>
    <col min="28" max="28" width="15.7109375" style="14" customWidth="1"/>
    <col min="29" max="29" width="13.140625" customWidth="1"/>
    <col min="30" max="30" width="15.7109375" customWidth="1"/>
    <col min="31" max="31" width="15.140625" customWidth="1"/>
    <col min="32" max="35" width="13.140625" customWidth="1"/>
    <col min="36" max="36" width="11.85546875" customWidth="1"/>
    <col min="37" max="37" width="13.28515625" customWidth="1"/>
    <col min="38" max="38" width="30.5703125" customWidth="1"/>
    <col min="39" max="39" width="16.7109375" customWidth="1"/>
    <col min="40" max="40" width="52" bestFit="1" customWidth="1"/>
    <col min="41" max="41" width="52" customWidth="1"/>
  </cols>
  <sheetData>
    <row r="1" spans="1:57" s="3" customFormat="1" ht="67.5" x14ac:dyDescent="0.25">
      <c r="A1" s="220" t="s">
        <v>450</v>
      </c>
      <c r="B1" s="220" t="s">
        <v>496</v>
      </c>
      <c r="C1" s="221" t="s">
        <v>535</v>
      </c>
      <c r="D1" s="220" t="s">
        <v>14</v>
      </c>
      <c r="E1" s="222" t="s">
        <v>15</v>
      </c>
      <c r="F1" s="222" t="s">
        <v>16</v>
      </c>
      <c r="G1" s="223" t="s">
        <v>17</v>
      </c>
      <c r="H1" s="219" t="s">
        <v>18</v>
      </c>
      <c r="I1" s="224" t="s">
        <v>19</v>
      </c>
      <c r="J1" s="224" t="s">
        <v>20</v>
      </c>
      <c r="K1" s="224" t="s">
        <v>16</v>
      </c>
      <c r="L1" s="225" t="s">
        <v>21</v>
      </c>
      <c r="M1" s="225" t="s">
        <v>22</v>
      </c>
      <c r="N1" s="224" t="s">
        <v>31</v>
      </c>
      <c r="O1" s="224" t="s">
        <v>25</v>
      </c>
      <c r="P1" s="225" t="s">
        <v>23</v>
      </c>
      <c r="Q1" s="224" t="s">
        <v>24</v>
      </c>
      <c r="R1" s="224" t="s">
        <v>26</v>
      </c>
      <c r="S1" s="224" t="s">
        <v>27</v>
      </c>
      <c r="T1" s="225" t="s">
        <v>28</v>
      </c>
      <c r="U1" s="224"/>
      <c r="V1" s="225" t="s">
        <v>29</v>
      </c>
      <c r="W1" s="225" t="s">
        <v>30</v>
      </c>
      <c r="X1" s="224" t="s">
        <v>31</v>
      </c>
      <c r="Y1" s="224" t="s">
        <v>32</v>
      </c>
      <c r="Z1" s="224" t="s">
        <v>33</v>
      </c>
      <c r="AA1" s="224" t="s">
        <v>34</v>
      </c>
      <c r="AB1" s="226" t="s">
        <v>35</v>
      </c>
      <c r="AC1" s="224" t="s">
        <v>36</v>
      </c>
      <c r="AD1" s="224" t="s">
        <v>37</v>
      </c>
      <c r="AE1" s="227" t="s">
        <v>38</v>
      </c>
      <c r="AF1" s="228">
        <v>0.8</v>
      </c>
      <c r="AG1" s="228" t="s">
        <v>39</v>
      </c>
      <c r="AH1" s="228">
        <v>0.2</v>
      </c>
      <c r="AI1" s="228" t="s">
        <v>40</v>
      </c>
      <c r="AJ1" s="224" t="s">
        <v>41</v>
      </c>
      <c r="AK1" s="224" t="s">
        <v>42</v>
      </c>
      <c r="AL1" s="224" t="s">
        <v>43</v>
      </c>
      <c r="AM1" s="224" t="s">
        <v>44</v>
      </c>
      <c r="AN1" s="224" t="s">
        <v>45</v>
      </c>
      <c r="AO1" s="224" t="str">
        <f>AM1 &amp; ", " &amp; AN1</f>
        <v>SWIFT/BIC, BANKA</v>
      </c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7" s="3" customFormat="1" ht="30" x14ac:dyDescent="0.25">
      <c r="A2" s="229">
        <v>1</v>
      </c>
      <c r="B2" s="245" t="s">
        <v>502</v>
      </c>
      <c r="C2" s="230" t="s">
        <v>48</v>
      </c>
      <c r="D2" s="230">
        <v>1</v>
      </c>
      <c r="E2" s="200" t="s">
        <v>46</v>
      </c>
      <c r="F2" s="200" t="s">
        <v>47</v>
      </c>
      <c r="G2" s="203" t="s">
        <v>48</v>
      </c>
      <c r="H2" s="203">
        <v>1</v>
      </c>
      <c r="I2" s="231" t="s">
        <v>49</v>
      </c>
      <c r="J2" s="232">
        <v>0.67152777777777772</v>
      </c>
      <c r="K2" s="200" t="s">
        <v>47</v>
      </c>
      <c r="L2" s="200" t="s">
        <v>50</v>
      </c>
      <c r="M2" s="200" t="s">
        <v>51</v>
      </c>
      <c r="N2" s="200" t="s">
        <v>59</v>
      </c>
      <c r="O2" s="200" t="s">
        <v>54</v>
      </c>
      <c r="P2" s="200" t="s">
        <v>52</v>
      </c>
      <c r="Q2" s="200" t="s">
        <v>53</v>
      </c>
      <c r="R2" s="200" t="s">
        <v>55</v>
      </c>
      <c r="S2" s="200" t="s">
        <v>56</v>
      </c>
      <c r="T2" s="200" t="s">
        <v>57</v>
      </c>
      <c r="U2" s="233" t="str">
        <f t="shared" ref="U2:U41" si="0">N2&amp;" "&amp;O2&amp;" "&amp;P2</f>
        <v>Zagrebačka bb Žepče 72230 Žepče</v>
      </c>
      <c r="V2" s="213">
        <v>421890000001</v>
      </c>
      <c r="W2" s="200" t="s">
        <v>58</v>
      </c>
      <c r="X2" s="200" t="s">
        <v>59</v>
      </c>
      <c r="Y2" s="200"/>
      <c r="Z2" s="234">
        <v>40000</v>
      </c>
      <c r="AA2" s="234">
        <v>40000</v>
      </c>
      <c r="AB2" s="235">
        <v>40000</v>
      </c>
      <c r="AC2" s="234" t="str">
        <f>TEXT(AB2,"0.00,00")</f>
        <v>40.000,00</v>
      </c>
      <c r="AD2" s="235">
        <v>40000</v>
      </c>
      <c r="AE2" s="234" t="str">
        <f>TEXT(AD2,"0.00,00")</f>
        <v>40.000,00</v>
      </c>
      <c r="AF2" s="234">
        <f>AD2*0.8</f>
        <v>32000</v>
      </c>
      <c r="AG2" s="234" t="str">
        <f>TEXT(AF2,"0.00,00")</f>
        <v>32.000,00</v>
      </c>
      <c r="AH2" s="234">
        <f>AD2*0.2</f>
        <v>8000</v>
      </c>
      <c r="AI2" s="234" t="str">
        <f>TEXT(AH2,"0.00,00")</f>
        <v>8.000,00</v>
      </c>
      <c r="AJ2" s="236">
        <v>1</v>
      </c>
      <c r="AK2" s="236" t="str">
        <f>TEXT(AJ2,"0,00%")</f>
        <v>100,00%</v>
      </c>
      <c r="AL2" s="237" t="s">
        <v>60</v>
      </c>
      <c r="AM2" s="236" t="s">
        <v>61</v>
      </c>
      <c r="AN2" s="236" t="s">
        <v>62</v>
      </c>
      <c r="AO2" s="229" t="str">
        <f t="shared" ref="AO2:AO41" si="1">AM2 &amp; ", " &amp; AN2</f>
        <v>UNCRBA22, UniCredit Banka d.d, poslovnica Žepče</v>
      </c>
      <c r="AP2" s="5"/>
      <c r="AQ2" s="5"/>
      <c r="AY2" s="5"/>
      <c r="BE2" s="5"/>
    </row>
    <row r="3" spans="1:57" s="3" customFormat="1" ht="120" x14ac:dyDescent="0.25">
      <c r="A3" s="229">
        <v>2</v>
      </c>
      <c r="B3" s="245" t="s">
        <v>503</v>
      </c>
      <c r="C3" s="230" t="s">
        <v>514</v>
      </c>
      <c r="D3" s="230">
        <v>2</v>
      </c>
      <c r="E3" s="200" t="s">
        <v>63</v>
      </c>
      <c r="F3" s="200" t="s">
        <v>47</v>
      </c>
      <c r="G3" s="203" t="s">
        <v>48</v>
      </c>
      <c r="H3" s="203">
        <v>1</v>
      </c>
      <c r="I3" s="231" t="s">
        <v>64</v>
      </c>
      <c r="J3" s="232">
        <v>0.53333333333333333</v>
      </c>
      <c r="K3" s="232" t="s">
        <v>47</v>
      </c>
      <c r="L3" s="200" t="s">
        <v>65</v>
      </c>
      <c r="M3" s="200" t="s">
        <v>66</v>
      </c>
      <c r="N3" s="200" t="s">
        <v>66</v>
      </c>
      <c r="O3" s="200" t="s">
        <v>69</v>
      </c>
      <c r="P3" s="200" t="s">
        <v>67</v>
      </c>
      <c r="Q3" s="238" t="s">
        <v>68</v>
      </c>
      <c r="R3" s="200" t="s">
        <v>70</v>
      </c>
      <c r="S3" s="200" t="s">
        <v>56</v>
      </c>
      <c r="T3" s="200" t="s">
        <v>71</v>
      </c>
      <c r="U3" s="233" t="str">
        <f t="shared" si="0"/>
        <v>Hercega Stjepana Kosače 17 Ljubuški 88320 Ljubuški</v>
      </c>
      <c r="V3" s="213">
        <v>4272086490000</v>
      </c>
      <c r="W3" s="201" t="s">
        <v>72</v>
      </c>
      <c r="X3" s="200" t="s">
        <v>66</v>
      </c>
      <c r="Y3" s="200" t="s">
        <v>67</v>
      </c>
      <c r="Z3" s="234">
        <v>39999.85</v>
      </c>
      <c r="AA3" s="234">
        <v>39999.85</v>
      </c>
      <c r="AB3" s="235">
        <v>39999.85</v>
      </c>
      <c r="AC3" s="234" t="str">
        <f>TEXT(AB3,"0.00,00")</f>
        <v>39.999,85</v>
      </c>
      <c r="AD3" s="235">
        <v>39999.85</v>
      </c>
      <c r="AE3" s="234" t="str">
        <f>TEXT(AD3,"0.00,00")</f>
        <v>39.999,85</v>
      </c>
      <c r="AF3" s="234">
        <f t="shared" ref="AF3:AF41" si="2">AD3*0.8</f>
        <v>31999.88</v>
      </c>
      <c r="AG3" s="234" t="str">
        <f t="shared" ref="AG3:AG41" si="3">TEXT(AF3,"0.00,00")</f>
        <v>31.999,88</v>
      </c>
      <c r="AH3" s="234">
        <f t="shared" ref="AH3:AH41" si="4">AD3*0.2</f>
        <v>7999.97</v>
      </c>
      <c r="AI3" s="234" t="str">
        <f>TEXT(AH3,"0.00,00")</f>
        <v>7.999,97</v>
      </c>
      <c r="AJ3" s="236">
        <v>1</v>
      </c>
      <c r="AK3" s="236" t="str">
        <f>TEXT(AJ3,"0,00%")</f>
        <v>100,00%</v>
      </c>
      <c r="AL3" s="236" t="s">
        <v>73</v>
      </c>
      <c r="AM3" s="236" t="s">
        <v>74</v>
      </c>
      <c r="AN3" s="236" t="s">
        <v>75</v>
      </c>
      <c r="AO3" s="229" t="str">
        <f t="shared" si="1"/>
        <v>NOBIBA22, Nova banka AD Banja Luka</v>
      </c>
      <c r="AP3" s="5"/>
      <c r="AQ3" s="5"/>
      <c r="AR3" s="6"/>
      <c r="AS3" s="6"/>
      <c r="AT3" s="6"/>
      <c r="AU3" s="6"/>
      <c r="AV3" s="6"/>
      <c r="AW3" s="6"/>
      <c r="AX3" s="6"/>
      <c r="AY3" s="5"/>
      <c r="BE3" s="5"/>
    </row>
    <row r="4" spans="1:57" s="3" customFormat="1" ht="120" x14ac:dyDescent="0.25">
      <c r="A4" s="229">
        <v>3</v>
      </c>
      <c r="B4" s="245" t="s">
        <v>504</v>
      </c>
      <c r="C4" s="230" t="s">
        <v>515</v>
      </c>
      <c r="D4" s="202">
        <v>3</v>
      </c>
      <c r="E4" s="203" t="s">
        <v>76</v>
      </c>
      <c r="F4" s="200" t="s">
        <v>47</v>
      </c>
      <c r="G4" s="203" t="s">
        <v>48</v>
      </c>
      <c r="H4" s="203">
        <v>1</v>
      </c>
      <c r="I4" s="204" t="s">
        <v>64</v>
      </c>
      <c r="J4" s="205">
        <v>0.70208333333333328</v>
      </c>
      <c r="K4" s="205" t="s">
        <v>47</v>
      </c>
      <c r="L4" s="203" t="s">
        <v>77</v>
      </c>
      <c r="M4" s="201" t="s">
        <v>78</v>
      </c>
      <c r="N4" s="201" t="s">
        <v>78</v>
      </c>
      <c r="O4" s="203" t="s">
        <v>81</v>
      </c>
      <c r="P4" s="215" t="s">
        <v>79</v>
      </c>
      <c r="Q4" s="212" t="s">
        <v>80</v>
      </c>
      <c r="R4" s="203" t="s">
        <v>82</v>
      </c>
      <c r="S4" s="203" t="s">
        <v>56</v>
      </c>
      <c r="T4" s="216" t="s">
        <v>83</v>
      </c>
      <c r="U4" s="233" t="str">
        <f t="shared" si="0"/>
        <v xml:space="preserve">Hrvatskih branitelja bb  Vitez 72250 Vitez </v>
      </c>
      <c r="V4" s="239">
        <v>4236229470009</v>
      </c>
      <c r="W4" s="216" t="s">
        <v>86</v>
      </c>
      <c r="X4" s="201" t="s">
        <v>78</v>
      </c>
      <c r="Y4" s="215" t="s">
        <v>79</v>
      </c>
      <c r="Z4" s="210">
        <v>39979.410000000003</v>
      </c>
      <c r="AA4" s="210">
        <v>39979.410000000003</v>
      </c>
      <c r="AB4" s="211">
        <v>39979.410000000003</v>
      </c>
      <c r="AC4" s="234" t="str">
        <f t="shared" ref="AC4:AC41" si="5">TEXT(AB4,"0.00,00")</f>
        <v>39.979,41</v>
      </c>
      <c r="AD4" s="235">
        <v>39979.410000000003</v>
      </c>
      <c r="AE4" s="234" t="str">
        <f t="shared" ref="AE4:AE40" si="6">TEXT(AD4,"0.00,00")</f>
        <v>39.979,41</v>
      </c>
      <c r="AF4" s="234">
        <f t="shared" si="2"/>
        <v>31983.528000000006</v>
      </c>
      <c r="AG4" s="234" t="str">
        <f>TEXT(AF4,"0.00,00")</f>
        <v>31.983,53</v>
      </c>
      <c r="AH4" s="234">
        <f t="shared" si="4"/>
        <v>7995.8820000000014</v>
      </c>
      <c r="AI4" s="234" t="str">
        <f t="shared" ref="AI4:AI41" si="7">TEXT(AH4,"0.00,00")</f>
        <v>7.995,88</v>
      </c>
      <c r="AJ4" s="240">
        <v>1</v>
      </c>
      <c r="AK4" s="236" t="str">
        <f t="shared" ref="AK4:AK41" si="8">TEXT(AJ4,"0,00%")</f>
        <v>100,00%</v>
      </c>
      <c r="AL4" s="236" t="s">
        <v>87</v>
      </c>
      <c r="AM4" s="236" t="s">
        <v>88</v>
      </c>
      <c r="AN4" s="236" t="s">
        <v>89</v>
      </c>
      <c r="AO4" s="229" t="str">
        <f t="shared" si="1"/>
        <v>RZBABA23, Raiffeisen BANK BiH</v>
      </c>
      <c r="AP4" s="5"/>
      <c r="AQ4" s="5"/>
      <c r="AY4" s="5"/>
      <c r="BE4" s="5"/>
    </row>
    <row r="5" spans="1:57" s="3" customFormat="1" ht="105" x14ac:dyDescent="0.25">
      <c r="A5" s="229">
        <v>4</v>
      </c>
      <c r="B5" s="245" t="s">
        <v>505</v>
      </c>
      <c r="C5" s="230" t="s">
        <v>127</v>
      </c>
      <c r="D5" s="230">
        <v>4</v>
      </c>
      <c r="E5" s="200" t="s">
        <v>90</v>
      </c>
      <c r="F5" s="200" t="s">
        <v>47</v>
      </c>
      <c r="G5" s="203" t="s">
        <v>48</v>
      </c>
      <c r="H5" s="203">
        <v>1</v>
      </c>
      <c r="I5" s="231" t="s">
        <v>64</v>
      </c>
      <c r="J5" s="232">
        <v>0.70763888888888893</v>
      </c>
      <c r="K5" s="200" t="s">
        <v>47</v>
      </c>
      <c r="L5" s="200" t="s">
        <v>91</v>
      </c>
      <c r="M5" s="201" t="s">
        <v>92</v>
      </c>
      <c r="N5" s="201" t="s">
        <v>92</v>
      </c>
      <c r="O5" s="200" t="s">
        <v>95</v>
      </c>
      <c r="P5" s="201" t="s">
        <v>93</v>
      </c>
      <c r="Q5" s="238" t="s">
        <v>94</v>
      </c>
      <c r="R5" s="200" t="s">
        <v>96</v>
      </c>
      <c r="S5" s="200" t="s">
        <v>56</v>
      </c>
      <c r="T5" s="200" t="s">
        <v>97</v>
      </c>
      <c r="U5" s="233" t="str">
        <f t="shared" si="0"/>
        <v>Ulica kneza Mihajla Viševića Humskog , br. 9  Grad Mostar 88000 Mostar</v>
      </c>
      <c r="V5" s="213">
        <v>4227316700003</v>
      </c>
      <c r="W5" s="201" t="s">
        <v>98</v>
      </c>
      <c r="X5" s="201" t="s">
        <v>92</v>
      </c>
      <c r="Y5" s="201" t="s">
        <v>93</v>
      </c>
      <c r="Z5" s="234">
        <v>42498</v>
      </c>
      <c r="AA5" s="234">
        <v>39098.160000000003</v>
      </c>
      <c r="AB5" s="235">
        <v>39098.160000000003</v>
      </c>
      <c r="AC5" s="234" t="str">
        <f>TEXT(AB5,"0.00,00")</f>
        <v>39.098,16</v>
      </c>
      <c r="AD5" s="235">
        <v>39098.160000000003</v>
      </c>
      <c r="AE5" s="234" t="str">
        <f t="shared" si="6"/>
        <v>39.098,16</v>
      </c>
      <c r="AF5" s="234">
        <f t="shared" si="2"/>
        <v>31278.528000000006</v>
      </c>
      <c r="AG5" s="234" t="str">
        <f t="shared" si="3"/>
        <v>31.278,53</v>
      </c>
      <c r="AH5" s="234">
        <f t="shared" si="4"/>
        <v>7819.6320000000014</v>
      </c>
      <c r="AI5" s="234" t="str">
        <f t="shared" si="7"/>
        <v>7.819,63</v>
      </c>
      <c r="AJ5" s="236">
        <v>1</v>
      </c>
      <c r="AK5" s="236" t="str">
        <f t="shared" si="8"/>
        <v>100,00%</v>
      </c>
      <c r="AL5" s="236" t="s">
        <v>99</v>
      </c>
      <c r="AM5" s="236" t="s">
        <v>61</v>
      </c>
      <c r="AN5" s="236" t="s">
        <v>100</v>
      </c>
      <c r="AO5" s="229" t="str">
        <f t="shared" si="1"/>
        <v>UNCRBA22, Unicredit Banka d.d. Mostar</v>
      </c>
      <c r="AP5" s="5"/>
      <c r="AQ5" s="5"/>
      <c r="AY5" s="5"/>
      <c r="BE5" s="5"/>
    </row>
    <row r="6" spans="1:57" s="3" customFormat="1" ht="60" x14ac:dyDescent="0.25">
      <c r="A6" s="229"/>
      <c r="B6" s="245" t="s">
        <v>506</v>
      </c>
      <c r="C6" s="229"/>
      <c r="D6" s="230">
        <v>5</v>
      </c>
      <c r="E6" s="200" t="s">
        <v>101</v>
      </c>
      <c r="F6" s="200" t="s">
        <v>47</v>
      </c>
      <c r="G6" s="203" t="s">
        <v>48</v>
      </c>
      <c r="H6" s="203">
        <v>1</v>
      </c>
      <c r="I6" s="231" t="s">
        <v>64</v>
      </c>
      <c r="J6" s="232">
        <v>0.42291666666666666</v>
      </c>
      <c r="K6" s="232" t="s">
        <v>47</v>
      </c>
      <c r="L6" s="200" t="s">
        <v>102</v>
      </c>
      <c r="M6" s="201" t="s">
        <v>103</v>
      </c>
      <c r="N6" s="201" t="s">
        <v>103</v>
      </c>
      <c r="O6" s="200" t="s">
        <v>95</v>
      </c>
      <c r="P6" s="201" t="s">
        <v>104</v>
      </c>
      <c r="Q6" s="238" t="s">
        <v>105</v>
      </c>
      <c r="R6" s="200" t="s">
        <v>96</v>
      </c>
      <c r="S6" s="200" t="s">
        <v>56</v>
      </c>
      <c r="T6" s="200" t="s">
        <v>106</v>
      </c>
      <c r="U6" s="233" t="str">
        <f t="shared" si="0"/>
        <v>Biskupa Buconjića 1B  Grad Mostar 88 000 Mostar</v>
      </c>
      <c r="V6" s="213">
        <v>4227248190000</v>
      </c>
      <c r="W6" s="201" t="s">
        <v>107</v>
      </c>
      <c r="X6" s="201" t="s">
        <v>103</v>
      </c>
      <c r="Y6" s="201" t="s">
        <v>104</v>
      </c>
      <c r="Z6" s="234">
        <v>40414</v>
      </c>
      <c r="AA6" s="234">
        <v>39987.9</v>
      </c>
      <c r="AB6" s="235">
        <v>39987.9</v>
      </c>
      <c r="AC6" s="234" t="str">
        <f t="shared" si="5"/>
        <v>39.987,90</v>
      </c>
      <c r="AD6" s="235">
        <v>39987.9</v>
      </c>
      <c r="AE6" s="234" t="str">
        <f t="shared" si="6"/>
        <v>39.987,90</v>
      </c>
      <c r="AF6" s="234">
        <f t="shared" si="2"/>
        <v>31990.320000000003</v>
      </c>
      <c r="AG6" s="234" t="str">
        <f t="shared" si="3"/>
        <v>31.990,32</v>
      </c>
      <c r="AH6" s="234">
        <f t="shared" si="4"/>
        <v>7997.5800000000008</v>
      </c>
      <c r="AI6" s="234" t="str">
        <f t="shared" si="7"/>
        <v>7.997,58</v>
      </c>
      <c r="AJ6" s="236">
        <v>1</v>
      </c>
      <c r="AK6" s="236" t="str">
        <f t="shared" si="8"/>
        <v>100,00%</v>
      </c>
      <c r="AL6" s="236" t="s">
        <v>108</v>
      </c>
      <c r="AM6" s="236" t="s">
        <v>61</v>
      </c>
      <c r="AN6" s="236" t="s">
        <v>109</v>
      </c>
      <c r="AO6" s="229" t="str">
        <f t="shared" si="1"/>
        <v>UNCRBA22, UniCredit Bank d.d. Mostar</v>
      </c>
      <c r="AP6" s="5"/>
      <c r="AQ6" s="5"/>
      <c r="AY6" s="5"/>
      <c r="BE6" s="5"/>
    </row>
    <row r="7" spans="1:57" s="3" customFormat="1" ht="90" x14ac:dyDescent="0.25">
      <c r="A7" s="229"/>
      <c r="B7" s="245" t="s">
        <v>507</v>
      </c>
      <c r="C7" s="229"/>
      <c r="D7" s="230">
        <v>6</v>
      </c>
      <c r="E7" s="200" t="s">
        <v>110</v>
      </c>
      <c r="F7" s="200" t="s">
        <v>47</v>
      </c>
      <c r="G7" s="203" t="s">
        <v>48</v>
      </c>
      <c r="H7" s="203">
        <v>1</v>
      </c>
      <c r="I7" s="231" t="s">
        <v>64</v>
      </c>
      <c r="J7" s="232">
        <v>0.88541666666666663</v>
      </c>
      <c r="K7" s="205" t="s">
        <v>47</v>
      </c>
      <c r="L7" s="200" t="s">
        <v>111</v>
      </c>
      <c r="M7" s="201" t="s">
        <v>112</v>
      </c>
      <c r="N7" s="201" t="s">
        <v>112</v>
      </c>
      <c r="O7" s="200" t="s">
        <v>95</v>
      </c>
      <c r="P7" s="201" t="s">
        <v>93</v>
      </c>
      <c r="Q7" s="238" t="s">
        <v>113</v>
      </c>
      <c r="R7" s="200" t="s">
        <v>96</v>
      </c>
      <c r="S7" s="200" t="s">
        <v>56</v>
      </c>
      <c r="T7" s="200" t="s">
        <v>114</v>
      </c>
      <c r="U7" s="233" t="str">
        <f t="shared" si="0"/>
        <v>Fra Didaka Buntića b.b.  Grad Mostar 88000 Mostar</v>
      </c>
      <c r="V7" s="213">
        <v>4228121220003</v>
      </c>
      <c r="W7" s="201" t="s">
        <v>115</v>
      </c>
      <c r="X7" s="201" t="s">
        <v>112</v>
      </c>
      <c r="Y7" s="201" t="s">
        <v>93</v>
      </c>
      <c r="Z7" s="234">
        <v>39010</v>
      </c>
      <c r="AA7" s="234">
        <v>39010</v>
      </c>
      <c r="AB7" s="235">
        <v>39010</v>
      </c>
      <c r="AC7" s="234" t="str">
        <f t="shared" si="5"/>
        <v>39.010,00</v>
      </c>
      <c r="AD7" s="235">
        <v>39010</v>
      </c>
      <c r="AE7" s="234" t="str">
        <f t="shared" si="6"/>
        <v>39.010,00</v>
      </c>
      <c r="AF7" s="234">
        <f t="shared" si="2"/>
        <v>31208</v>
      </c>
      <c r="AG7" s="234" t="str">
        <f t="shared" si="3"/>
        <v>31.208,00</v>
      </c>
      <c r="AH7" s="234">
        <f t="shared" si="4"/>
        <v>7802</v>
      </c>
      <c r="AI7" s="234" t="str">
        <f t="shared" si="7"/>
        <v>7.802,00</v>
      </c>
      <c r="AJ7" s="236">
        <v>1</v>
      </c>
      <c r="AK7" s="236" t="str">
        <f t="shared" si="8"/>
        <v>100,00%</v>
      </c>
      <c r="AL7" s="236" t="s">
        <v>116</v>
      </c>
      <c r="AM7" s="236" t="s">
        <v>61</v>
      </c>
      <c r="AN7" s="236" t="s">
        <v>117</v>
      </c>
      <c r="AO7" s="229" t="str">
        <f t="shared" si="1"/>
        <v>UNCRBA22, UniCredit Bank d.d Mostar</v>
      </c>
      <c r="AP7" s="5"/>
      <c r="AQ7" s="5"/>
      <c r="AY7" s="5"/>
      <c r="BE7" s="5"/>
    </row>
    <row r="8" spans="1:57" s="3" customFormat="1" ht="150" x14ac:dyDescent="0.25">
      <c r="A8" s="229"/>
      <c r="B8" s="245" t="s">
        <v>508</v>
      </c>
      <c r="C8" s="229"/>
      <c r="D8" s="230">
        <v>7</v>
      </c>
      <c r="E8" s="200" t="s">
        <v>118</v>
      </c>
      <c r="F8" s="200" t="s">
        <v>47</v>
      </c>
      <c r="G8" s="203" t="s">
        <v>48</v>
      </c>
      <c r="H8" s="203">
        <v>1</v>
      </c>
      <c r="I8" s="231" t="s">
        <v>119</v>
      </c>
      <c r="J8" s="232">
        <v>0.94861111111111107</v>
      </c>
      <c r="K8" s="200" t="s">
        <v>47</v>
      </c>
      <c r="L8" s="200" t="s">
        <v>120</v>
      </c>
      <c r="M8" s="200" t="s">
        <v>121</v>
      </c>
      <c r="N8" s="200" t="s">
        <v>121</v>
      </c>
      <c r="O8" s="200" t="s">
        <v>124</v>
      </c>
      <c r="P8" s="200" t="s">
        <v>122</v>
      </c>
      <c r="Q8" s="238" t="s">
        <v>123</v>
      </c>
      <c r="R8" s="200" t="s">
        <v>70</v>
      </c>
      <c r="S8" s="200" t="s">
        <v>56</v>
      </c>
      <c r="T8" s="200" t="s">
        <v>125</v>
      </c>
      <c r="U8" s="233" t="str">
        <f t="shared" si="0"/>
        <v>Knešpolje bb  Široki Brijeg 88220 Široki Brijeg</v>
      </c>
      <c r="V8" s="213">
        <v>4272432310005</v>
      </c>
      <c r="W8" s="201" t="s">
        <v>126</v>
      </c>
      <c r="X8" s="200" t="s">
        <v>121</v>
      </c>
      <c r="Y8" s="200" t="s">
        <v>122</v>
      </c>
      <c r="Z8" s="234">
        <v>31463.94</v>
      </c>
      <c r="AA8" s="234">
        <v>31463.94</v>
      </c>
      <c r="AB8" s="235">
        <v>31463.94</v>
      </c>
      <c r="AC8" s="234" t="str">
        <f t="shared" si="5"/>
        <v>31.463,94</v>
      </c>
      <c r="AD8" s="235">
        <v>31463.94</v>
      </c>
      <c r="AE8" s="234" t="str">
        <f t="shared" si="6"/>
        <v>31.463,94</v>
      </c>
      <c r="AF8" s="234">
        <f t="shared" si="2"/>
        <v>25171.152000000002</v>
      </c>
      <c r="AG8" s="234" t="str">
        <f t="shared" si="3"/>
        <v>25.171,15</v>
      </c>
      <c r="AH8" s="234">
        <f t="shared" si="4"/>
        <v>6292.7880000000005</v>
      </c>
      <c r="AI8" s="234" t="str">
        <f t="shared" si="7"/>
        <v>6.292,79</v>
      </c>
      <c r="AJ8" s="236">
        <v>1</v>
      </c>
      <c r="AK8" s="236" t="str">
        <f t="shared" si="8"/>
        <v>100,00%</v>
      </c>
      <c r="AL8" s="236" t="s">
        <v>128</v>
      </c>
      <c r="AM8" s="236" t="s">
        <v>61</v>
      </c>
      <c r="AN8" s="236" t="s">
        <v>129</v>
      </c>
      <c r="AO8" s="229" t="str">
        <f t="shared" si="1"/>
        <v>UNCRBA22, UNICREDIT BANK</v>
      </c>
      <c r="AP8" s="5"/>
      <c r="AQ8" s="5"/>
      <c r="AY8" s="5"/>
      <c r="BE8" s="5"/>
    </row>
    <row r="9" spans="1:57" s="3" customFormat="1" ht="75" x14ac:dyDescent="0.25">
      <c r="A9" s="229"/>
      <c r="B9" s="245"/>
      <c r="C9" s="229"/>
      <c r="D9" s="230">
        <v>8</v>
      </c>
      <c r="E9" s="200" t="s">
        <v>130</v>
      </c>
      <c r="F9" s="200" t="s">
        <v>47</v>
      </c>
      <c r="G9" s="203" t="s">
        <v>48</v>
      </c>
      <c r="H9" s="203">
        <v>1</v>
      </c>
      <c r="I9" s="231" t="s">
        <v>131</v>
      </c>
      <c r="J9" s="232">
        <v>0.93958333333333333</v>
      </c>
      <c r="K9" s="232" t="s">
        <v>47</v>
      </c>
      <c r="L9" s="200" t="s">
        <v>132</v>
      </c>
      <c r="M9" s="201" t="s">
        <v>133</v>
      </c>
      <c r="N9" s="201" t="s">
        <v>133</v>
      </c>
      <c r="O9" s="200" t="s">
        <v>136</v>
      </c>
      <c r="P9" s="201" t="s">
        <v>134</v>
      </c>
      <c r="Q9" s="200" t="s">
        <v>135</v>
      </c>
      <c r="R9" s="200" t="s">
        <v>137</v>
      </c>
      <c r="S9" s="200" t="s">
        <v>56</v>
      </c>
      <c r="T9" s="200" t="s">
        <v>138</v>
      </c>
      <c r="U9" s="233" t="str">
        <f t="shared" si="0"/>
        <v>Kulina bana 31 Bugojno 70230 Bugojno</v>
      </c>
      <c r="V9" s="213">
        <v>4236295850009</v>
      </c>
      <c r="W9" s="201" t="s">
        <v>139</v>
      </c>
      <c r="X9" s="201" t="s">
        <v>133</v>
      </c>
      <c r="Y9" s="201" t="s">
        <v>134</v>
      </c>
      <c r="Z9" s="234">
        <v>33449.35</v>
      </c>
      <c r="AA9" s="234">
        <v>33449.35</v>
      </c>
      <c r="AB9" s="235">
        <v>33449.35</v>
      </c>
      <c r="AC9" s="234" t="str">
        <f t="shared" si="5"/>
        <v>33.449,35</v>
      </c>
      <c r="AD9" s="235">
        <v>33449.35</v>
      </c>
      <c r="AE9" s="234" t="str">
        <f t="shared" si="6"/>
        <v>33.449,35</v>
      </c>
      <c r="AF9" s="234">
        <f>AD9*0.8</f>
        <v>26759.48</v>
      </c>
      <c r="AG9" s="234" t="str">
        <f t="shared" si="3"/>
        <v>26.759,48</v>
      </c>
      <c r="AH9" s="234">
        <f>AD9*0.2</f>
        <v>6689.87</v>
      </c>
      <c r="AI9" s="234" t="str">
        <f t="shared" si="7"/>
        <v>6.689,87</v>
      </c>
      <c r="AJ9" s="236">
        <v>1</v>
      </c>
      <c r="AK9" s="236" t="str">
        <f t="shared" si="8"/>
        <v>100,00%</v>
      </c>
      <c r="AL9" s="236" t="s">
        <v>140</v>
      </c>
      <c r="AM9" s="236" t="s">
        <v>61</v>
      </c>
      <c r="AN9" s="236" t="s">
        <v>141</v>
      </c>
      <c r="AO9" s="229" t="str">
        <f t="shared" si="1"/>
        <v>UNCRBA22, UniCredit Bank d.d.</v>
      </c>
      <c r="AP9" s="5"/>
      <c r="AQ9" s="5"/>
      <c r="AY9" s="5"/>
      <c r="BE9" s="5"/>
    </row>
    <row r="10" spans="1:57" s="3" customFormat="1" ht="30" x14ac:dyDescent="0.25">
      <c r="A10" s="229"/>
      <c r="B10" s="245"/>
      <c r="C10" s="229"/>
      <c r="D10" s="230">
        <v>9</v>
      </c>
      <c r="E10" s="200" t="s">
        <v>142</v>
      </c>
      <c r="F10" s="200" t="s">
        <v>47</v>
      </c>
      <c r="G10" s="203" t="s">
        <v>48</v>
      </c>
      <c r="H10" s="203">
        <v>1</v>
      </c>
      <c r="I10" s="231" t="s">
        <v>49</v>
      </c>
      <c r="J10" s="232">
        <v>0.41111111111111109</v>
      </c>
      <c r="K10" s="205" t="s">
        <v>47</v>
      </c>
      <c r="L10" s="200" t="s">
        <v>143</v>
      </c>
      <c r="M10" s="200" t="s">
        <v>144</v>
      </c>
      <c r="N10" s="200" t="s">
        <v>144</v>
      </c>
      <c r="O10" s="200" t="s">
        <v>147</v>
      </c>
      <c r="P10" s="200" t="s">
        <v>145</v>
      </c>
      <c r="Q10" s="238" t="s">
        <v>146</v>
      </c>
      <c r="R10" s="200" t="s">
        <v>148</v>
      </c>
      <c r="S10" s="200" t="s">
        <v>56</v>
      </c>
      <c r="T10" s="200" t="s">
        <v>149</v>
      </c>
      <c r="U10" s="233" t="str">
        <f t="shared" si="0"/>
        <v>Školska 1  Travnik 72270 Travnik</v>
      </c>
      <c r="V10" s="213">
        <v>4236784540004</v>
      </c>
      <c r="W10" s="200" t="s">
        <v>150</v>
      </c>
      <c r="X10" s="200" t="s">
        <v>144</v>
      </c>
      <c r="Y10" s="200" t="s">
        <v>145</v>
      </c>
      <c r="Z10" s="234">
        <v>40000</v>
      </c>
      <c r="AA10" s="234">
        <v>40000</v>
      </c>
      <c r="AB10" s="235">
        <v>40000</v>
      </c>
      <c r="AC10" s="234" t="str">
        <f t="shared" si="5"/>
        <v>40.000,00</v>
      </c>
      <c r="AD10" s="235">
        <v>40000</v>
      </c>
      <c r="AE10" s="234" t="str">
        <f t="shared" si="6"/>
        <v>40.000,00</v>
      </c>
      <c r="AF10" s="234">
        <f t="shared" si="2"/>
        <v>32000</v>
      </c>
      <c r="AG10" s="234" t="str">
        <f t="shared" si="3"/>
        <v>32.000,00</v>
      </c>
      <c r="AH10" s="234">
        <f t="shared" si="4"/>
        <v>8000</v>
      </c>
      <c r="AI10" s="234" t="str">
        <f t="shared" si="7"/>
        <v>8.000,00</v>
      </c>
      <c r="AJ10" s="236">
        <v>1</v>
      </c>
      <c r="AK10" s="236" t="str">
        <f>TEXT(AJ10,"0,00%")</f>
        <v>100,00%</v>
      </c>
      <c r="AL10" s="236" t="s">
        <v>151</v>
      </c>
      <c r="AM10" s="236" t="s">
        <v>61</v>
      </c>
      <c r="AN10" s="236" t="s">
        <v>152</v>
      </c>
      <c r="AO10" s="229" t="str">
        <f t="shared" si="1"/>
        <v>UNCRBA22, Unicredit bank d.d.</v>
      </c>
      <c r="AP10" s="5"/>
      <c r="AQ10" s="5"/>
      <c r="AY10" s="5"/>
      <c r="BE10" s="5"/>
    </row>
    <row r="11" spans="1:57" s="3" customFormat="1" ht="45" x14ac:dyDescent="0.25">
      <c r="A11" s="229"/>
      <c r="B11" s="245"/>
      <c r="C11" s="229"/>
      <c r="D11" s="230">
        <v>10</v>
      </c>
      <c r="E11" s="200" t="s">
        <v>153</v>
      </c>
      <c r="F11" s="200" t="s">
        <v>47</v>
      </c>
      <c r="G11" s="203" t="s">
        <v>48</v>
      </c>
      <c r="H11" s="203">
        <v>1</v>
      </c>
      <c r="I11" s="231" t="s">
        <v>49</v>
      </c>
      <c r="J11" s="232">
        <v>0.43055555555555558</v>
      </c>
      <c r="K11" s="200" t="s">
        <v>47</v>
      </c>
      <c r="L11" s="200" t="s">
        <v>154</v>
      </c>
      <c r="M11" s="200" t="s">
        <v>155</v>
      </c>
      <c r="N11" s="200" t="s">
        <v>155</v>
      </c>
      <c r="O11" s="200" t="s">
        <v>158</v>
      </c>
      <c r="P11" s="200" t="s">
        <v>156</v>
      </c>
      <c r="Q11" s="238" t="s">
        <v>157</v>
      </c>
      <c r="R11" s="200" t="s">
        <v>70</v>
      </c>
      <c r="S11" s="200" t="s">
        <v>56</v>
      </c>
      <c r="T11" s="200" t="s">
        <v>159</v>
      </c>
      <c r="U11" s="233" t="str">
        <f t="shared" si="0"/>
        <v xml:space="preserve">Petra Krešimira IV, br 16  Posušje 88240 Posušje  </v>
      </c>
      <c r="V11" s="213">
        <v>42723116320001</v>
      </c>
      <c r="W11" s="200" t="s">
        <v>160</v>
      </c>
      <c r="X11" s="200" t="s">
        <v>155</v>
      </c>
      <c r="Y11" s="200" t="s">
        <v>156</v>
      </c>
      <c r="Z11" s="234">
        <v>39098.639999999999</v>
      </c>
      <c r="AA11" s="234">
        <v>39098.639999999999</v>
      </c>
      <c r="AB11" s="235">
        <v>39098.639999999999</v>
      </c>
      <c r="AC11" s="234" t="str">
        <f t="shared" si="5"/>
        <v>39.098,64</v>
      </c>
      <c r="AD11" s="235">
        <v>39098.639999999999</v>
      </c>
      <c r="AE11" s="234" t="str">
        <f t="shared" si="6"/>
        <v>39.098,64</v>
      </c>
      <c r="AF11" s="234">
        <f t="shared" si="2"/>
        <v>31278.912</v>
      </c>
      <c r="AG11" s="234" t="str">
        <f t="shared" si="3"/>
        <v>31.278,91</v>
      </c>
      <c r="AH11" s="234">
        <f t="shared" si="4"/>
        <v>7819.7280000000001</v>
      </c>
      <c r="AI11" s="234" t="str">
        <f t="shared" si="7"/>
        <v>7.819,73</v>
      </c>
      <c r="AJ11" s="236">
        <v>1</v>
      </c>
      <c r="AK11" s="236" t="str">
        <f t="shared" si="8"/>
        <v>100,00%</v>
      </c>
      <c r="AL11" s="241" t="s">
        <v>161</v>
      </c>
      <c r="AM11" s="236" t="s">
        <v>162</v>
      </c>
      <c r="AN11" s="236" t="s">
        <v>163</v>
      </c>
      <c r="AO11" s="229" t="str">
        <f t="shared" si="1"/>
        <v>UNCRBA23, Unicredit Bank d.d.</v>
      </c>
      <c r="AP11" s="5"/>
      <c r="AQ11" s="5"/>
      <c r="AY11" s="5"/>
      <c r="BE11" s="5"/>
    </row>
    <row r="12" spans="1:57" s="3" customFormat="1" ht="45" x14ac:dyDescent="0.25">
      <c r="A12" s="229"/>
      <c r="B12" s="245"/>
      <c r="C12" s="229"/>
      <c r="D12" s="230">
        <v>11</v>
      </c>
      <c r="E12" s="200" t="s">
        <v>164</v>
      </c>
      <c r="F12" s="200" t="s">
        <v>47</v>
      </c>
      <c r="G12" s="203" t="s">
        <v>48</v>
      </c>
      <c r="H12" s="203">
        <v>1</v>
      </c>
      <c r="I12" s="231" t="s">
        <v>64</v>
      </c>
      <c r="J12" s="232">
        <v>0.80138888888888893</v>
      </c>
      <c r="K12" s="232" t="s">
        <v>47</v>
      </c>
      <c r="L12" s="200" t="s">
        <v>165</v>
      </c>
      <c r="M12" s="200" t="s">
        <v>166</v>
      </c>
      <c r="N12" s="200" t="s">
        <v>166</v>
      </c>
      <c r="O12" s="200" t="s">
        <v>124</v>
      </c>
      <c r="P12" s="200" t="s">
        <v>167</v>
      </c>
      <c r="Q12" s="238" t="s">
        <v>168</v>
      </c>
      <c r="R12" s="200" t="s">
        <v>70</v>
      </c>
      <c r="S12" s="200" t="s">
        <v>56</v>
      </c>
      <c r="T12" s="200" t="s">
        <v>169</v>
      </c>
      <c r="U12" s="233" t="str">
        <f t="shared" si="0"/>
        <v>Privalj bb  Široki Brijeg 88 220  Široki Brijeg</v>
      </c>
      <c r="V12" s="213">
        <v>4272431340008</v>
      </c>
      <c r="W12" s="201" t="s">
        <v>170</v>
      </c>
      <c r="X12" s="200" t="s">
        <v>166</v>
      </c>
      <c r="Y12" s="200" t="s">
        <v>167</v>
      </c>
      <c r="Z12" s="234">
        <v>40000</v>
      </c>
      <c r="AA12" s="234">
        <v>40000</v>
      </c>
      <c r="AB12" s="235">
        <v>40000</v>
      </c>
      <c r="AC12" s="234" t="str">
        <f t="shared" si="5"/>
        <v>40.000,00</v>
      </c>
      <c r="AD12" s="235">
        <v>40000</v>
      </c>
      <c r="AE12" s="234" t="str">
        <f t="shared" si="6"/>
        <v>40.000,00</v>
      </c>
      <c r="AF12" s="234">
        <f t="shared" si="2"/>
        <v>32000</v>
      </c>
      <c r="AG12" s="234" t="str">
        <f t="shared" si="3"/>
        <v>32.000,00</v>
      </c>
      <c r="AH12" s="234">
        <f t="shared" si="4"/>
        <v>8000</v>
      </c>
      <c r="AI12" s="234" t="str">
        <f t="shared" si="7"/>
        <v>8.000,00</v>
      </c>
      <c r="AJ12" s="236">
        <v>1</v>
      </c>
      <c r="AK12" s="236" t="str">
        <f t="shared" si="8"/>
        <v>100,00%</v>
      </c>
      <c r="AL12" s="236" t="s">
        <v>171</v>
      </c>
      <c r="AM12" s="236" t="s">
        <v>61</v>
      </c>
      <c r="AN12" s="236" t="s">
        <v>172</v>
      </c>
      <c r="AO12" s="229" t="str">
        <f t="shared" si="1"/>
        <v>UNCRBA22, UNICREDIT BANK D.D. MOSTAR</v>
      </c>
      <c r="AP12" s="5"/>
      <c r="AQ12" s="5"/>
      <c r="AY12" s="5"/>
      <c r="BE12" s="5"/>
    </row>
    <row r="13" spans="1:57" s="3" customFormat="1" ht="180" x14ac:dyDescent="0.25">
      <c r="A13" s="229"/>
      <c r="B13" s="245"/>
      <c r="C13" s="229"/>
      <c r="D13" s="230">
        <v>12</v>
      </c>
      <c r="E13" s="200" t="s">
        <v>173</v>
      </c>
      <c r="F13" s="200" t="s">
        <v>47</v>
      </c>
      <c r="G13" s="203" t="s">
        <v>48</v>
      </c>
      <c r="H13" s="203">
        <v>1</v>
      </c>
      <c r="I13" s="231" t="s">
        <v>64</v>
      </c>
      <c r="J13" s="232">
        <v>0.73263888888888884</v>
      </c>
      <c r="K13" s="205" t="s">
        <v>47</v>
      </c>
      <c r="L13" s="200" t="s">
        <v>174</v>
      </c>
      <c r="M13" s="201" t="s">
        <v>175</v>
      </c>
      <c r="N13" s="201" t="s">
        <v>175</v>
      </c>
      <c r="O13" s="200" t="s">
        <v>95</v>
      </c>
      <c r="P13" s="201" t="s">
        <v>93</v>
      </c>
      <c r="Q13" s="238" t="s">
        <v>176</v>
      </c>
      <c r="R13" s="200" t="s">
        <v>96</v>
      </c>
      <c r="S13" s="200" t="s">
        <v>56</v>
      </c>
      <c r="T13" s="200" t="s">
        <v>177</v>
      </c>
      <c r="U13" s="233" t="str">
        <f t="shared" si="0"/>
        <v>Vukovarska 54  Grad Mostar 88000 Mostar</v>
      </c>
      <c r="V13" s="213">
        <v>4227976970003</v>
      </c>
      <c r="W13" s="201" t="s">
        <v>178</v>
      </c>
      <c r="X13" s="201" t="s">
        <v>175</v>
      </c>
      <c r="Y13" s="201" t="s">
        <v>93</v>
      </c>
      <c r="Z13" s="234">
        <v>25730</v>
      </c>
      <c r="AA13" s="234">
        <v>22210</v>
      </c>
      <c r="AB13" s="235">
        <v>22210</v>
      </c>
      <c r="AC13" s="234" t="str">
        <f t="shared" si="5"/>
        <v>22.210,00</v>
      </c>
      <c r="AD13" s="235">
        <v>22210</v>
      </c>
      <c r="AE13" s="234" t="str">
        <f t="shared" si="6"/>
        <v>22.210,00</v>
      </c>
      <c r="AF13" s="234">
        <f t="shared" si="2"/>
        <v>17768</v>
      </c>
      <c r="AG13" s="234" t="str">
        <f t="shared" si="3"/>
        <v>17.768,00</v>
      </c>
      <c r="AH13" s="234">
        <f t="shared" si="4"/>
        <v>4442</v>
      </c>
      <c r="AI13" s="234" t="str">
        <f t="shared" si="7"/>
        <v>4.442,00</v>
      </c>
      <c r="AJ13" s="236">
        <v>1</v>
      </c>
      <c r="AK13" s="236" t="str">
        <f t="shared" si="8"/>
        <v>100,00%</v>
      </c>
      <c r="AL13" s="236" t="s">
        <v>179</v>
      </c>
      <c r="AM13" s="236" t="s">
        <v>61</v>
      </c>
      <c r="AN13" s="236" t="s">
        <v>180</v>
      </c>
      <c r="AO13" s="229" t="str">
        <f t="shared" si="1"/>
        <v>UNCRBA22, UniCredit Banka</v>
      </c>
      <c r="AP13" s="5"/>
      <c r="AQ13" s="5"/>
      <c r="AY13" s="5"/>
      <c r="BE13" s="5"/>
    </row>
    <row r="14" spans="1:57" s="3" customFormat="1" ht="60" x14ac:dyDescent="0.25">
      <c r="A14" s="229"/>
      <c r="B14" s="245"/>
      <c r="C14" s="229"/>
      <c r="D14" s="230">
        <v>13</v>
      </c>
      <c r="E14" s="200" t="s">
        <v>181</v>
      </c>
      <c r="F14" s="200" t="s">
        <v>47</v>
      </c>
      <c r="G14" s="203" t="s">
        <v>48</v>
      </c>
      <c r="H14" s="203">
        <v>1</v>
      </c>
      <c r="I14" s="231" t="s">
        <v>64</v>
      </c>
      <c r="J14" s="232">
        <v>0.80902777777777779</v>
      </c>
      <c r="K14" s="200" t="s">
        <v>47</v>
      </c>
      <c r="L14" s="200" t="s">
        <v>182</v>
      </c>
      <c r="M14" s="200" t="s">
        <v>183</v>
      </c>
      <c r="N14" s="200" t="s">
        <v>183</v>
      </c>
      <c r="O14" s="200" t="s">
        <v>95</v>
      </c>
      <c r="P14" s="200" t="s">
        <v>93</v>
      </c>
      <c r="Q14" s="238" t="s">
        <v>184</v>
      </c>
      <c r="R14" s="200" t="s">
        <v>96</v>
      </c>
      <c r="S14" s="200" t="s">
        <v>56</v>
      </c>
      <c r="T14" s="200" t="s">
        <v>185</v>
      </c>
      <c r="U14" s="233" t="str">
        <f t="shared" si="0"/>
        <v>Bleiburških žrtava 134  Grad Mostar 88000 Mostar</v>
      </c>
      <c r="V14" s="213">
        <v>4227591240004</v>
      </c>
      <c r="W14" s="201" t="s">
        <v>186</v>
      </c>
      <c r="X14" s="200" t="s">
        <v>183</v>
      </c>
      <c r="Y14" s="200" t="s">
        <v>93</v>
      </c>
      <c r="Z14" s="234">
        <v>31522.02</v>
      </c>
      <c r="AA14" s="234">
        <v>31522.02</v>
      </c>
      <c r="AB14" s="235">
        <v>31522.02</v>
      </c>
      <c r="AC14" s="234" t="str">
        <f t="shared" si="5"/>
        <v>31.522,02</v>
      </c>
      <c r="AD14" s="235">
        <v>31522.02</v>
      </c>
      <c r="AE14" s="234" t="str">
        <f t="shared" si="6"/>
        <v>31.522,02</v>
      </c>
      <c r="AF14" s="234">
        <f t="shared" si="2"/>
        <v>25217.616000000002</v>
      </c>
      <c r="AG14" s="234" t="str">
        <f t="shared" si="3"/>
        <v>25.217,62</v>
      </c>
      <c r="AH14" s="234">
        <f t="shared" si="4"/>
        <v>6304.4040000000005</v>
      </c>
      <c r="AI14" s="234" t="str">
        <f t="shared" si="7"/>
        <v>6.304,40</v>
      </c>
      <c r="AJ14" s="236">
        <v>1</v>
      </c>
      <c r="AK14" s="236" t="str">
        <f t="shared" si="8"/>
        <v>100,00%</v>
      </c>
      <c r="AL14" s="236" t="s">
        <v>187</v>
      </c>
      <c r="AM14" s="236" t="s">
        <v>61</v>
      </c>
      <c r="AN14" s="236" t="s">
        <v>188</v>
      </c>
      <c r="AO14" s="229" t="str">
        <f t="shared" si="1"/>
        <v>UNCRBA22, UniCredit Bank</v>
      </c>
      <c r="AP14" s="5"/>
      <c r="AQ14" s="5"/>
      <c r="AY14" s="5"/>
      <c r="BE14" s="5"/>
    </row>
    <row r="15" spans="1:57" s="3" customFormat="1" ht="45" x14ac:dyDescent="0.25">
      <c r="A15" s="229"/>
      <c r="B15" s="245"/>
      <c r="C15" s="229"/>
      <c r="D15" s="230">
        <v>14</v>
      </c>
      <c r="E15" s="200" t="s">
        <v>189</v>
      </c>
      <c r="F15" s="200" t="s">
        <v>47</v>
      </c>
      <c r="G15" s="203" t="s">
        <v>48</v>
      </c>
      <c r="H15" s="203">
        <v>1</v>
      </c>
      <c r="I15" s="231" t="s">
        <v>49</v>
      </c>
      <c r="J15" s="232">
        <v>0.56736111111111109</v>
      </c>
      <c r="K15" s="232" t="s">
        <v>47</v>
      </c>
      <c r="L15" s="200" t="s">
        <v>190</v>
      </c>
      <c r="M15" s="201" t="s">
        <v>191</v>
      </c>
      <c r="N15" s="201" t="s">
        <v>191</v>
      </c>
      <c r="O15" s="200" t="s">
        <v>194</v>
      </c>
      <c r="P15" s="201" t="s">
        <v>192</v>
      </c>
      <c r="Q15" s="238" t="s">
        <v>193</v>
      </c>
      <c r="R15" s="200" t="s">
        <v>195</v>
      </c>
      <c r="S15" s="200" t="s">
        <v>56</v>
      </c>
      <c r="T15" s="200" t="s">
        <v>196</v>
      </c>
      <c r="U15" s="233" t="str">
        <f t="shared" si="0"/>
        <v xml:space="preserve">Kupreške bojne bb   Kupres (FBIH) 80320 Kupres </v>
      </c>
      <c r="V15" s="213">
        <v>4281049440000</v>
      </c>
      <c r="W15" s="201" t="s">
        <v>197</v>
      </c>
      <c r="X15" s="201" t="s">
        <v>191</v>
      </c>
      <c r="Y15" s="201" t="s">
        <v>192</v>
      </c>
      <c r="Z15" s="234">
        <v>40000</v>
      </c>
      <c r="AA15" s="234">
        <v>40000</v>
      </c>
      <c r="AB15" s="235">
        <v>40000</v>
      </c>
      <c r="AC15" s="234" t="str">
        <f t="shared" si="5"/>
        <v>40.000,00</v>
      </c>
      <c r="AD15" s="235">
        <v>40000</v>
      </c>
      <c r="AE15" s="234" t="str">
        <f t="shared" si="6"/>
        <v>40.000,00</v>
      </c>
      <c r="AF15" s="234">
        <f t="shared" si="2"/>
        <v>32000</v>
      </c>
      <c r="AG15" s="234" t="str">
        <f t="shared" si="3"/>
        <v>32.000,00</v>
      </c>
      <c r="AH15" s="234">
        <f t="shared" si="4"/>
        <v>8000</v>
      </c>
      <c r="AI15" s="234" t="str">
        <f t="shared" si="7"/>
        <v>8.000,00</v>
      </c>
      <c r="AJ15" s="236">
        <v>1</v>
      </c>
      <c r="AK15" s="236" t="str">
        <f t="shared" si="8"/>
        <v>100,00%</v>
      </c>
      <c r="AL15" s="236" t="s">
        <v>198</v>
      </c>
      <c r="AM15" s="236" t="s">
        <v>199</v>
      </c>
      <c r="AN15" s="236" t="s">
        <v>200</v>
      </c>
      <c r="AO15" s="229" t="str">
        <f t="shared" si="1"/>
        <v>UPBKBA22, Intesa Sanpaolo banka</v>
      </c>
      <c r="AP15" s="5"/>
      <c r="AQ15" s="5"/>
      <c r="AY15" s="5"/>
      <c r="BE15" s="5"/>
    </row>
    <row r="16" spans="1:57" s="8" customFormat="1" ht="135" x14ac:dyDescent="0.25">
      <c r="A16" s="242"/>
      <c r="B16" s="246"/>
      <c r="C16" s="242"/>
      <c r="D16" s="230">
        <v>15</v>
      </c>
      <c r="E16" s="200" t="s">
        <v>201</v>
      </c>
      <c r="F16" s="200" t="s">
        <v>47</v>
      </c>
      <c r="G16" s="203" t="s">
        <v>48</v>
      </c>
      <c r="H16" s="203">
        <v>1</v>
      </c>
      <c r="I16" s="231" t="s">
        <v>64</v>
      </c>
      <c r="J16" s="232">
        <v>0.52013888888888893</v>
      </c>
      <c r="K16" s="205" t="s">
        <v>47</v>
      </c>
      <c r="L16" s="200" t="s">
        <v>202</v>
      </c>
      <c r="M16" s="201" t="s">
        <v>203</v>
      </c>
      <c r="N16" s="201" t="s">
        <v>203</v>
      </c>
      <c r="O16" s="200" t="s">
        <v>206</v>
      </c>
      <c r="P16" s="201" t="s">
        <v>204</v>
      </c>
      <c r="Q16" s="238" t="s">
        <v>205</v>
      </c>
      <c r="R16" s="200" t="s">
        <v>207</v>
      </c>
      <c r="S16" s="200" t="s">
        <v>56</v>
      </c>
      <c r="T16" s="200" t="s">
        <v>208</v>
      </c>
      <c r="U16" s="233" t="str">
        <f t="shared" si="0"/>
        <v>Troska bb Kreševo 71260 Kreševo</v>
      </c>
      <c r="V16" s="213">
        <v>4236134760000</v>
      </c>
      <c r="W16" s="201" t="s">
        <v>209</v>
      </c>
      <c r="X16" s="201" t="s">
        <v>203</v>
      </c>
      <c r="Y16" s="201" t="s">
        <v>204</v>
      </c>
      <c r="Z16" s="234">
        <v>22000</v>
      </c>
      <c r="AA16" s="234">
        <v>22000</v>
      </c>
      <c r="AB16" s="235">
        <v>22000</v>
      </c>
      <c r="AC16" s="234" t="str">
        <f t="shared" si="5"/>
        <v>22.000,00</v>
      </c>
      <c r="AD16" s="235">
        <v>22000</v>
      </c>
      <c r="AE16" s="234" t="str">
        <f t="shared" si="6"/>
        <v>22.000,00</v>
      </c>
      <c r="AF16" s="234">
        <f t="shared" si="2"/>
        <v>17600</v>
      </c>
      <c r="AG16" s="234" t="str">
        <f t="shared" si="3"/>
        <v>17.600,00</v>
      </c>
      <c r="AH16" s="234">
        <f t="shared" si="4"/>
        <v>4400</v>
      </c>
      <c r="AI16" s="234" t="str">
        <f t="shared" si="7"/>
        <v>4.400,00</v>
      </c>
      <c r="AJ16" s="236">
        <v>1</v>
      </c>
      <c r="AK16" s="236" t="str">
        <f t="shared" si="8"/>
        <v>100,00%</v>
      </c>
      <c r="AL16" s="236" t="s">
        <v>210</v>
      </c>
      <c r="AM16" s="236" t="s">
        <v>211</v>
      </c>
      <c r="AN16" s="236" t="s">
        <v>212</v>
      </c>
      <c r="AO16" s="229" t="str">
        <f t="shared" si="1"/>
        <v>HAABBA22, Addiko Bank dd</v>
      </c>
      <c r="AP16" s="7"/>
      <c r="AQ16" s="7"/>
      <c r="AY16" s="7"/>
      <c r="BE16" s="7"/>
    </row>
    <row r="17" spans="1:57" s="3" customFormat="1" ht="180" x14ac:dyDescent="0.25">
      <c r="A17" s="229"/>
      <c r="B17" s="245"/>
      <c r="C17" s="229"/>
      <c r="D17" s="202">
        <v>16</v>
      </c>
      <c r="E17" s="203" t="s">
        <v>213</v>
      </c>
      <c r="F17" s="200" t="s">
        <v>47</v>
      </c>
      <c r="G17" s="203" t="s">
        <v>48</v>
      </c>
      <c r="H17" s="203">
        <v>1</v>
      </c>
      <c r="I17" s="204" t="s">
        <v>64</v>
      </c>
      <c r="J17" s="205">
        <v>0.54791666666666672</v>
      </c>
      <c r="K17" s="200" t="s">
        <v>47</v>
      </c>
      <c r="L17" s="203" t="s">
        <v>214</v>
      </c>
      <c r="M17" s="201" t="s">
        <v>215</v>
      </c>
      <c r="N17" s="201" t="s">
        <v>215</v>
      </c>
      <c r="O17" s="203" t="s">
        <v>218</v>
      </c>
      <c r="P17" s="201" t="s">
        <v>216</v>
      </c>
      <c r="Q17" s="212" t="s">
        <v>217</v>
      </c>
      <c r="R17" s="203" t="s">
        <v>96</v>
      </c>
      <c r="S17" s="203" t="s">
        <v>56</v>
      </c>
      <c r="T17" s="203" t="s">
        <v>219</v>
      </c>
      <c r="U17" s="233" t="str">
        <f t="shared" si="0"/>
        <v>Gojka Šuška bb Čapljina 88300 Čapljina</v>
      </c>
      <c r="V17" s="9">
        <v>4227146780007</v>
      </c>
      <c r="W17" s="216" t="s">
        <v>220</v>
      </c>
      <c r="X17" s="201" t="s">
        <v>215</v>
      </c>
      <c r="Y17" s="201" t="s">
        <v>216</v>
      </c>
      <c r="Z17" s="210" t="s">
        <v>221</v>
      </c>
      <c r="AA17" s="210">
        <v>40000</v>
      </c>
      <c r="AB17" s="211">
        <v>40000</v>
      </c>
      <c r="AC17" s="234" t="str">
        <f t="shared" si="5"/>
        <v>40.000,00</v>
      </c>
      <c r="AD17" s="235">
        <v>40000</v>
      </c>
      <c r="AE17" s="234" t="str">
        <f t="shared" si="6"/>
        <v>40.000,00</v>
      </c>
      <c r="AF17" s="234">
        <f t="shared" si="2"/>
        <v>32000</v>
      </c>
      <c r="AG17" s="234" t="str">
        <f t="shared" si="3"/>
        <v>32.000,00</v>
      </c>
      <c r="AH17" s="234">
        <f t="shared" si="4"/>
        <v>8000</v>
      </c>
      <c r="AI17" s="234" t="str">
        <f t="shared" si="7"/>
        <v>8.000,00</v>
      </c>
      <c r="AJ17" s="240">
        <v>1</v>
      </c>
      <c r="AK17" s="236" t="str">
        <f t="shared" si="8"/>
        <v>100,00%</v>
      </c>
      <c r="AL17" s="236" t="s">
        <v>222</v>
      </c>
      <c r="AM17" s="236" t="s">
        <v>61</v>
      </c>
      <c r="AN17" s="236" t="s">
        <v>163</v>
      </c>
      <c r="AO17" s="229" t="str">
        <f t="shared" si="1"/>
        <v>UNCRBA22, Unicredit Bank d.d.</v>
      </c>
      <c r="AP17" s="5"/>
      <c r="AQ17" s="5"/>
      <c r="AY17" s="5"/>
      <c r="BE17" s="5"/>
    </row>
    <row r="18" spans="1:57" s="3" customFormat="1" ht="120" x14ac:dyDescent="0.25">
      <c r="A18" s="229"/>
      <c r="B18" s="245"/>
      <c r="C18" s="229"/>
      <c r="D18" s="230">
        <v>17</v>
      </c>
      <c r="E18" s="200" t="s">
        <v>223</v>
      </c>
      <c r="F18" s="200" t="s">
        <v>47</v>
      </c>
      <c r="G18" s="203" t="s">
        <v>48</v>
      </c>
      <c r="H18" s="203">
        <v>1</v>
      </c>
      <c r="I18" s="231" t="s">
        <v>224</v>
      </c>
      <c r="J18" s="232">
        <v>0.57291666666666663</v>
      </c>
      <c r="K18" s="232" t="s">
        <v>47</v>
      </c>
      <c r="L18" s="200" t="s">
        <v>225</v>
      </c>
      <c r="M18" s="200" t="s">
        <v>226</v>
      </c>
      <c r="N18" s="200" t="s">
        <v>226</v>
      </c>
      <c r="O18" s="200" t="s">
        <v>124</v>
      </c>
      <c r="P18" s="200" t="s">
        <v>227</v>
      </c>
      <c r="Q18" s="238" t="s">
        <v>228</v>
      </c>
      <c r="R18" s="200" t="s">
        <v>70</v>
      </c>
      <c r="S18" s="200" t="s">
        <v>56</v>
      </c>
      <c r="T18" s="201" t="s">
        <v>229</v>
      </c>
      <c r="U18" s="233" t="str">
        <f t="shared" si="0"/>
        <v xml:space="preserve">Fra Didaka Buntića 11 Široki Brijeg 88220 Široki Brijeg </v>
      </c>
      <c r="V18" s="243">
        <v>4272082230003</v>
      </c>
      <c r="W18" s="201" t="s">
        <v>230</v>
      </c>
      <c r="X18" s="200" t="s">
        <v>226</v>
      </c>
      <c r="Y18" s="200" t="s">
        <v>227</v>
      </c>
      <c r="Z18" s="234">
        <v>40000</v>
      </c>
      <c r="AA18" s="234">
        <v>40000</v>
      </c>
      <c r="AB18" s="235">
        <v>40000</v>
      </c>
      <c r="AC18" s="234" t="str">
        <f t="shared" si="5"/>
        <v>40.000,00</v>
      </c>
      <c r="AD18" s="235">
        <v>40000</v>
      </c>
      <c r="AE18" s="234" t="str">
        <f t="shared" si="6"/>
        <v>40.000,00</v>
      </c>
      <c r="AF18" s="234">
        <f t="shared" si="2"/>
        <v>32000</v>
      </c>
      <c r="AG18" s="234" t="str">
        <f t="shared" si="3"/>
        <v>32.000,00</v>
      </c>
      <c r="AH18" s="234">
        <f t="shared" si="4"/>
        <v>8000</v>
      </c>
      <c r="AI18" s="234" t="str">
        <f t="shared" si="7"/>
        <v>8.000,00</v>
      </c>
      <c r="AJ18" s="236">
        <v>1</v>
      </c>
      <c r="AK18" s="236" t="str">
        <f t="shared" si="8"/>
        <v>100,00%</v>
      </c>
      <c r="AL18" s="236" t="s">
        <v>231</v>
      </c>
      <c r="AM18" s="236" t="s">
        <v>61</v>
      </c>
      <c r="AN18" s="236" t="s">
        <v>232</v>
      </c>
      <c r="AO18" s="229" t="str">
        <f t="shared" si="1"/>
        <v>UNCRBA22, UniCredit bank d.d. Mostar</v>
      </c>
      <c r="AP18" s="5"/>
      <c r="AQ18" s="5"/>
      <c r="AY18" s="5"/>
      <c r="BE18" s="5"/>
    </row>
    <row r="19" spans="1:57" s="3" customFormat="1" ht="45" x14ac:dyDescent="0.25">
      <c r="A19" s="229"/>
      <c r="B19" s="245"/>
      <c r="C19" s="229"/>
      <c r="D19" s="230">
        <v>18</v>
      </c>
      <c r="E19" s="200" t="s">
        <v>233</v>
      </c>
      <c r="F19" s="200" t="s">
        <v>47</v>
      </c>
      <c r="G19" s="203" t="s">
        <v>48</v>
      </c>
      <c r="H19" s="203">
        <v>1</v>
      </c>
      <c r="I19" s="231" t="s">
        <v>64</v>
      </c>
      <c r="J19" s="232">
        <v>0.87847222222222221</v>
      </c>
      <c r="K19" s="205" t="s">
        <v>47</v>
      </c>
      <c r="L19" s="200" t="s">
        <v>234</v>
      </c>
      <c r="M19" s="200" t="s">
        <v>235</v>
      </c>
      <c r="N19" s="200" t="s">
        <v>235</v>
      </c>
      <c r="O19" s="200" t="s">
        <v>238</v>
      </c>
      <c r="P19" s="200" t="s">
        <v>236</v>
      </c>
      <c r="Q19" s="200" t="s">
        <v>237</v>
      </c>
      <c r="R19" s="200" t="s">
        <v>70</v>
      </c>
      <c r="S19" s="200" t="s">
        <v>56</v>
      </c>
      <c r="T19" s="200" t="s">
        <v>239</v>
      </c>
      <c r="U19" s="233" t="str">
        <f t="shared" si="0"/>
        <v>Hrvatskih branitelja 52  Grude 88342 Grude</v>
      </c>
      <c r="V19" s="213">
        <v>4272483490008</v>
      </c>
      <c r="W19" s="200" t="s">
        <v>240</v>
      </c>
      <c r="X19" s="200" t="s">
        <v>235</v>
      </c>
      <c r="Y19" s="200" t="s">
        <v>236</v>
      </c>
      <c r="Z19" s="234">
        <v>19076.849999999999</v>
      </c>
      <c r="AA19" s="234">
        <v>19076.849999999999</v>
      </c>
      <c r="AB19" s="235">
        <v>19076.849999999999</v>
      </c>
      <c r="AC19" s="234" t="str">
        <f t="shared" si="5"/>
        <v>19.076,85</v>
      </c>
      <c r="AD19" s="235">
        <v>19076.849999999999</v>
      </c>
      <c r="AE19" s="234" t="str">
        <f t="shared" si="6"/>
        <v>19.076,85</v>
      </c>
      <c r="AF19" s="234">
        <f t="shared" si="2"/>
        <v>15261.48</v>
      </c>
      <c r="AG19" s="234" t="str">
        <f t="shared" si="3"/>
        <v>15.261,48</v>
      </c>
      <c r="AH19" s="234">
        <f t="shared" si="4"/>
        <v>3815.37</v>
      </c>
      <c r="AI19" s="234" t="str">
        <f t="shared" si="7"/>
        <v>3.815,37</v>
      </c>
      <c r="AJ19" s="236">
        <v>1</v>
      </c>
      <c r="AK19" s="236" t="str">
        <f t="shared" si="8"/>
        <v>100,00%</v>
      </c>
      <c r="AL19" s="236" t="s">
        <v>241</v>
      </c>
      <c r="AM19" s="236" t="s">
        <v>162</v>
      </c>
      <c r="AN19" s="236" t="s">
        <v>152</v>
      </c>
      <c r="AO19" s="229" t="str">
        <f t="shared" si="1"/>
        <v>UNCRBA23, Unicredit bank d.d.</v>
      </c>
      <c r="AP19" s="5"/>
      <c r="AQ19" s="5"/>
      <c r="AY19" s="5"/>
      <c r="BE19" s="5"/>
    </row>
    <row r="20" spans="1:57" s="3" customFormat="1" ht="240" x14ac:dyDescent="0.25">
      <c r="A20" s="229"/>
      <c r="B20" s="245"/>
      <c r="C20" s="229"/>
      <c r="D20" s="230">
        <v>19</v>
      </c>
      <c r="E20" s="200" t="s">
        <v>242</v>
      </c>
      <c r="F20" s="200" t="s">
        <v>47</v>
      </c>
      <c r="G20" s="203" t="s">
        <v>48</v>
      </c>
      <c r="H20" s="203">
        <v>1</v>
      </c>
      <c r="I20" s="231">
        <v>45970</v>
      </c>
      <c r="J20" s="232">
        <v>0.8833333333333333</v>
      </c>
      <c r="K20" s="200" t="s">
        <v>47</v>
      </c>
      <c r="L20" s="200" t="s">
        <v>243</v>
      </c>
      <c r="M20" s="201" t="s">
        <v>244</v>
      </c>
      <c r="N20" s="201" t="s">
        <v>244</v>
      </c>
      <c r="O20" s="200" t="s">
        <v>247</v>
      </c>
      <c r="P20" s="201" t="s">
        <v>245</v>
      </c>
      <c r="Q20" s="238" t="s">
        <v>246</v>
      </c>
      <c r="R20" s="200" t="s">
        <v>248</v>
      </c>
      <c r="S20" s="200" t="s">
        <v>56</v>
      </c>
      <c r="T20" s="200" t="s">
        <v>249</v>
      </c>
      <c r="U20" s="233" t="str">
        <f t="shared" si="0"/>
        <v>Ulica Vatroslava Lisinskog 12 Kiseljak 71250 Kiseljak</v>
      </c>
      <c r="V20" s="213">
        <v>4236805720008</v>
      </c>
      <c r="W20" s="201" t="s">
        <v>250</v>
      </c>
      <c r="X20" s="201" t="s">
        <v>244</v>
      </c>
      <c r="Y20" s="201" t="s">
        <v>245</v>
      </c>
      <c r="Z20" s="234">
        <v>43500</v>
      </c>
      <c r="AA20" s="234">
        <v>32000</v>
      </c>
      <c r="AB20" s="235">
        <v>32000</v>
      </c>
      <c r="AC20" s="234" t="str">
        <f t="shared" si="5"/>
        <v>32.000,00</v>
      </c>
      <c r="AD20" s="235">
        <v>32000</v>
      </c>
      <c r="AE20" s="234" t="str">
        <f t="shared" si="6"/>
        <v>32.000,00</v>
      </c>
      <c r="AF20" s="234">
        <f t="shared" si="2"/>
        <v>25600</v>
      </c>
      <c r="AG20" s="234" t="str">
        <f t="shared" si="3"/>
        <v>25.600,00</v>
      </c>
      <c r="AH20" s="234">
        <f t="shared" si="4"/>
        <v>6400</v>
      </c>
      <c r="AI20" s="234" t="str">
        <f t="shared" si="7"/>
        <v>6.400,00</v>
      </c>
      <c r="AJ20" s="236">
        <v>1</v>
      </c>
      <c r="AK20" s="236" t="str">
        <f t="shared" si="8"/>
        <v>100,00%</v>
      </c>
      <c r="AL20" s="236" t="s">
        <v>251</v>
      </c>
      <c r="AM20" s="236" t="s">
        <v>211</v>
      </c>
      <c r="AN20" s="236" t="s">
        <v>252</v>
      </c>
      <c r="AO20" s="229" t="str">
        <f t="shared" si="1"/>
        <v>HAABBA22, Addiko Bank d.d</v>
      </c>
      <c r="AP20" s="5"/>
      <c r="AQ20" s="5"/>
      <c r="AY20" s="5"/>
      <c r="BE20" s="5"/>
    </row>
    <row r="21" spans="1:57" s="3" customFormat="1" ht="60" x14ac:dyDescent="0.25">
      <c r="A21" s="229"/>
      <c r="B21" s="245"/>
      <c r="C21" s="229"/>
      <c r="D21" s="202">
        <v>20</v>
      </c>
      <c r="E21" s="203" t="s">
        <v>253</v>
      </c>
      <c r="F21" s="200" t="s">
        <v>47</v>
      </c>
      <c r="G21" s="203" t="s">
        <v>48</v>
      </c>
      <c r="H21" s="203">
        <v>1</v>
      </c>
      <c r="I21" s="204" t="s">
        <v>64</v>
      </c>
      <c r="J21" s="205">
        <v>0.66736111111111107</v>
      </c>
      <c r="K21" s="232" t="s">
        <v>47</v>
      </c>
      <c r="L21" s="203" t="s">
        <v>95</v>
      </c>
      <c r="M21" s="201" t="s">
        <v>254</v>
      </c>
      <c r="N21" s="201" t="s">
        <v>254</v>
      </c>
      <c r="O21" s="206" t="s">
        <v>95</v>
      </c>
      <c r="P21" s="201" t="s">
        <v>104</v>
      </c>
      <c r="Q21" s="207" t="s">
        <v>255</v>
      </c>
      <c r="R21" s="206" t="s">
        <v>96</v>
      </c>
      <c r="S21" s="206" t="s">
        <v>56</v>
      </c>
      <c r="T21" s="206" t="s">
        <v>256</v>
      </c>
      <c r="U21" s="233" t="str">
        <f t="shared" si="0"/>
        <v>Hrvatskih branitelja br. 2.  Grad Mostar 88 000 Mostar</v>
      </c>
      <c r="V21" s="209">
        <v>4227396110007</v>
      </c>
      <c r="W21" s="208" t="s">
        <v>257</v>
      </c>
      <c r="X21" s="201" t="s">
        <v>254</v>
      </c>
      <c r="Y21" s="201" t="s">
        <v>104</v>
      </c>
      <c r="Z21" s="210" t="s">
        <v>258</v>
      </c>
      <c r="AA21" s="210">
        <v>40000</v>
      </c>
      <c r="AB21" s="211">
        <v>40000</v>
      </c>
      <c r="AC21" s="234" t="str">
        <f t="shared" si="5"/>
        <v>40.000,00</v>
      </c>
      <c r="AD21" s="235">
        <v>40000</v>
      </c>
      <c r="AE21" s="234" t="str">
        <f t="shared" si="6"/>
        <v>40.000,00</v>
      </c>
      <c r="AF21" s="234">
        <f t="shared" si="2"/>
        <v>32000</v>
      </c>
      <c r="AG21" s="234" t="str">
        <f t="shared" si="3"/>
        <v>32.000,00</v>
      </c>
      <c r="AH21" s="234">
        <f t="shared" si="4"/>
        <v>8000</v>
      </c>
      <c r="AI21" s="234" t="str">
        <f t="shared" si="7"/>
        <v>8.000,00</v>
      </c>
      <c r="AJ21" s="240">
        <v>1</v>
      </c>
      <c r="AK21" s="236" t="str">
        <f t="shared" si="8"/>
        <v>100,00%</v>
      </c>
      <c r="AL21" s="236" t="s">
        <v>259</v>
      </c>
      <c r="AM21" s="236" t="s">
        <v>74</v>
      </c>
      <c r="AN21" s="236" t="s">
        <v>75</v>
      </c>
      <c r="AO21" s="229" t="str">
        <f t="shared" si="1"/>
        <v>NOBIBA22, Nova banka AD Banja Luka</v>
      </c>
      <c r="AP21" s="5"/>
      <c r="AQ21" s="5"/>
      <c r="AY21" s="5"/>
      <c r="BE21" s="5"/>
    </row>
    <row r="22" spans="1:57" s="3" customFormat="1" ht="75" x14ac:dyDescent="0.25">
      <c r="A22" s="229"/>
      <c r="B22" s="245"/>
      <c r="C22" s="229"/>
      <c r="D22" s="230">
        <v>21</v>
      </c>
      <c r="E22" s="200" t="s">
        <v>260</v>
      </c>
      <c r="F22" s="200" t="s">
        <v>47</v>
      </c>
      <c r="G22" s="203" t="s">
        <v>48</v>
      </c>
      <c r="H22" s="203">
        <v>1</v>
      </c>
      <c r="I22" s="231" t="s">
        <v>64</v>
      </c>
      <c r="J22" s="232">
        <v>0.77152777777777781</v>
      </c>
      <c r="K22" s="205" t="s">
        <v>47</v>
      </c>
      <c r="L22" s="200" t="s">
        <v>261</v>
      </c>
      <c r="M22" s="200" t="s">
        <v>262</v>
      </c>
      <c r="N22" s="200" t="s">
        <v>262</v>
      </c>
      <c r="O22" s="200" t="s">
        <v>95</v>
      </c>
      <c r="P22" s="200" t="s">
        <v>93</v>
      </c>
      <c r="Q22" s="238" t="s">
        <v>263</v>
      </c>
      <c r="R22" s="200" t="s">
        <v>96</v>
      </c>
      <c r="S22" s="200" t="s">
        <v>56</v>
      </c>
      <c r="T22" s="200" t="s">
        <v>264</v>
      </c>
      <c r="U22" s="233" t="str">
        <f t="shared" si="0"/>
        <v>Kralja Tomislava lamela 4  Grad Mostar 88000 Mostar</v>
      </c>
      <c r="V22" s="213">
        <v>4227947360000</v>
      </c>
      <c r="W22" s="201" t="s">
        <v>265</v>
      </c>
      <c r="X22" s="200" t="s">
        <v>262</v>
      </c>
      <c r="Y22" s="200" t="s">
        <v>93</v>
      </c>
      <c r="Z22" s="234">
        <v>38970.75</v>
      </c>
      <c r="AA22" s="234">
        <v>38970.75</v>
      </c>
      <c r="AB22" s="235">
        <v>38970.75</v>
      </c>
      <c r="AC22" s="234" t="str">
        <f t="shared" si="5"/>
        <v>38.970,75</v>
      </c>
      <c r="AD22" s="235">
        <v>38970.75</v>
      </c>
      <c r="AE22" s="234" t="str">
        <f t="shared" si="6"/>
        <v>38.970,75</v>
      </c>
      <c r="AF22" s="234">
        <f t="shared" si="2"/>
        <v>31176.600000000002</v>
      </c>
      <c r="AG22" s="234" t="str">
        <f t="shared" si="3"/>
        <v>31.176,60</v>
      </c>
      <c r="AH22" s="234">
        <f t="shared" si="4"/>
        <v>7794.1500000000005</v>
      </c>
      <c r="AI22" s="234" t="str">
        <f t="shared" si="7"/>
        <v>7.794,15</v>
      </c>
      <c r="AJ22" s="236">
        <v>1</v>
      </c>
      <c r="AK22" s="236" t="str">
        <f t="shared" si="8"/>
        <v>100,00%</v>
      </c>
      <c r="AL22" s="236" t="s">
        <v>266</v>
      </c>
      <c r="AM22" s="236" t="s">
        <v>267</v>
      </c>
      <c r="AN22" s="236" t="s">
        <v>268</v>
      </c>
      <c r="AO22" s="229" t="str">
        <f t="shared" si="1"/>
        <v>ABSBBA22, SPARKASSE</v>
      </c>
      <c r="AP22" s="5"/>
      <c r="AQ22" s="5"/>
      <c r="AY22" s="5"/>
      <c r="BE22" s="5"/>
    </row>
    <row r="23" spans="1:57" s="3" customFormat="1" ht="90" x14ac:dyDescent="0.25">
      <c r="A23" s="229"/>
      <c r="B23" s="245"/>
      <c r="C23" s="229"/>
      <c r="D23" s="230">
        <v>22</v>
      </c>
      <c r="E23" s="200" t="s">
        <v>269</v>
      </c>
      <c r="F23" s="200" t="s">
        <v>47</v>
      </c>
      <c r="G23" s="203" t="s">
        <v>48</v>
      </c>
      <c r="H23" s="203">
        <v>1</v>
      </c>
      <c r="I23" s="231" t="s">
        <v>64</v>
      </c>
      <c r="J23" s="232">
        <v>0.82708333333333328</v>
      </c>
      <c r="K23" s="200" t="s">
        <v>47</v>
      </c>
      <c r="L23" s="201" t="s">
        <v>270</v>
      </c>
      <c r="M23" s="200" t="s">
        <v>271</v>
      </c>
      <c r="N23" s="200" t="s">
        <v>271</v>
      </c>
      <c r="O23" s="200" t="s">
        <v>95</v>
      </c>
      <c r="P23" s="200" t="s">
        <v>93</v>
      </c>
      <c r="Q23" s="238" t="s">
        <v>272</v>
      </c>
      <c r="R23" s="201" t="s">
        <v>96</v>
      </c>
      <c r="S23" s="201" t="s">
        <v>56</v>
      </c>
      <c r="T23" s="200" t="s">
        <v>273</v>
      </c>
      <c r="U23" s="233" t="str">
        <f t="shared" si="0"/>
        <v>Bleiburških žrtava 100  Grad Mostar 88000 Mostar</v>
      </c>
      <c r="V23" s="213">
        <v>4228071370009</v>
      </c>
      <c r="W23" s="201" t="s">
        <v>274</v>
      </c>
      <c r="X23" s="200" t="s">
        <v>271</v>
      </c>
      <c r="Y23" s="200" t="s">
        <v>93</v>
      </c>
      <c r="Z23" s="234">
        <v>37829.15</v>
      </c>
      <c r="AA23" s="234">
        <v>37829.15</v>
      </c>
      <c r="AB23" s="235">
        <v>37829.15</v>
      </c>
      <c r="AC23" s="234" t="str">
        <f t="shared" si="5"/>
        <v>37.829,15</v>
      </c>
      <c r="AD23" s="235">
        <v>37829.15</v>
      </c>
      <c r="AE23" s="234" t="str">
        <f t="shared" si="6"/>
        <v>37.829,15</v>
      </c>
      <c r="AF23" s="234">
        <f t="shared" si="2"/>
        <v>30263.320000000003</v>
      </c>
      <c r="AG23" s="234" t="str">
        <f t="shared" si="3"/>
        <v>30.263,32</v>
      </c>
      <c r="AH23" s="234">
        <f t="shared" si="4"/>
        <v>7565.8300000000008</v>
      </c>
      <c r="AI23" s="234" t="str">
        <f t="shared" si="7"/>
        <v>7.565,83</v>
      </c>
      <c r="AJ23" s="236">
        <v>1</v>
      </c>
      <c r="AK23" s="236" t="str">
        <f t="shared" si="8"/>
        <v>100,00%</v>
      </c>
      <c r="AL23" s="236" t="s">
        <v>275</v>
      </c>
      <c r="AM23" s="236" t="s">
        <v>61</v>
      </c>
      <c r="AN23" s="236" t="s">
        <v>141</v>
      </c>
      <c r="AO23" s="229" t="str">
        <f t="shared" si="1"/>
        <v>UNCRBA22, UniCredit Bank d.d.</v>
      </c>
      <c r="AP23" s="5"/>
      <c r="AQ23" s="5"/>
      <c r="AY23" s="5"/>
      <c r="BE23" s="5"/>
    </row>
    <row r="24" spans="1:57" s="3" customFormat="1" ht="150" x14ac:dyDescent="0.25">
      <c r="A24" s="229"/>
      <c r="B24" s="245"/>
      <c r="C24" s="229"/>
      <c r="D24" s="230">
        <v>23</v>
      </c>
      <c r="E24" s="200" t="s">
        <v>276</v>
      </c>
      <c r="F24" s="200" t="s">
        <v>47</v>
      </c>
      <c r="G24" s="203" t="s">
        <v>48</v>
      </c>
      <c r="H24" s="203">
        <v>1</v>
      </c>
      <c r="I24" s="231" t="s">
        <v>64</v>
      </c>
      <c r="J24" s="232">
        <v>5.2777777777777778E-2</v>
      </c>
      <c r="K24" s="232" t="s">
        <v>47</v>
      </c>
      <c r="L24" s="200" t="s">
        <v>277</v>
      </c>
      <c r="M24" s="201" t="s">
        <v>278</v>
      </c>
      <c r="N24" s="201" t="s">
        <v>278</v>
      </c>
      <c r="O24" s="200" t="s">
        <v>69</v>
      </c>
      <c r="P24" s="201" t="s">
        <v>67</v>
      </c>
      <c r="Q24" s="200" t="s">
        <v>279</v>
      </c>
      <c r="R24" s="200" t="s">
        <v>70</v>
      </c>
      <c r="S24" s="200" t="s">
        <v>56</v>
      </c>
      <c r="T24" s="200" t="s">
        <v>280</v>
      </c>
      <c r="U24" s="233" t="str">
        <f t="shared" si="0"/>
        <v>Kardinala Alojzija Stepinca 5  Ljubuški 88320 Ljubuški</v>
      </c>
      <c r="V24" s="213">
        <v>4272418670007</v>
      </c>
      <c r="W24" s="201" t="s">
        <v>281</v>
      </c>
      <c r="X24" s="201" t="s">
        <v>278</v>
      </c>
      <c r="Y24" s="201" t="s">
        <v>67</v>
      </c>
      <c r="Z24" s="234">
        <v>13390</v>
      </c>
      <c r="AA24" s="234">
        <v>12590</v>
      </c>
      <c r="AB24" s="235">
        <v>12590</v>
      </c>
      <c r="AC24" s="234" t="str">
        <f t="shared" si="5"/>
        <v>12.590,00</v>
      </c>
      <c r="AD24" s="235">
        <v>12590</v>
      </c>
      <c r="AE24" s="234" t="str">
        <f t="shared" si="6"/>
        <v>12.590,00</v>
      </c>
      <c r="AF24" s="234">
        <f t="shared" si="2"/>
        <v>10072</v>
      </c>
      <c r="AG24" s="234" t="str">
        <f t="shared" si="3"/>
        <v>10.072,00</v>
      </c>
      <c r="AH24" s="234">
        <f t="shared" si="4"/>
        <v>2518</v>
      </c>
      <c r="AI24" s="234" t="str">
        <f t="shared" si="7"/>
        <v>2.518,00</v>
      </c>
      <c r="AJ24" s="236">
        <v>1</v>
      </c>
      <c r="AK24" s="236" t="str">
        <f t="shared" si="8"/>
        <v>100,00%</v>
      </c>
      <c r="AL24" s="236" t="s">
        <v>282</v>
      </c>
      <c r="AM24" s="236" t="s">
        <v>283</v>
      </c>
      <c r="AN24" s="236"/>
      <c r="AO24" s="229" t="str">
        <f t="shared" si="1"/>
        <v xml:space="preserve">UNCRBA, </v>
      </c>
      <c r="AP24" s="5"/>
      <c r="AQ24" s="5"/>
      <c r="AY24" s="5"/>
      <c r="BE24" s="5"/>
    </row>
    <row r="25" spans="1:57" s="3" customFormat="1" x14ac:dyDescent="0.25">
      <c r="A25" s="229"/>
      <c r="B25" s="245"/>
      <c r="C25" s="229"/>
      <c r="D25" s="230">
        <v>24</v>
      </c>
      <c r="E25" s="200" t="s">
        <v>284</v>
      </c>
      <c r="F25" s="200" t="s">
        <v>47</v>
      </c>
      <c r="G25" s="203" t="s">
        <v>48</v>
      </c>
      <c r="H25" s="203">
        <v>1</v>
      </c>
      <c r="I25" s="231" t="s">
        <v>64</v>
      </c>
      <c r="J25" s="232">
        <v>0.44166666666666665</v>
      </c>
      <c r="K25" s="205" t="s">
        <v>47</v>
      </c>
      <c r="L25" s="200" t="s">
        <v>285</v>
      </c>
      <c r="M25" s="201" t="s">
        <v>286</v>
      </c>
      <c r="N25" s="201"/>
      <c r="O25" s="200" t="s">
        <v>289</v>
      </c>
      <c r="P25" s="201" t="s">
        <v>287</v>
      </c>
      <c r="Q25" s="238" t="s">
        <v>288</v>
      </c>
      <c r="R25" s="200" t="s">
        <v>96</v>
      </c>
      <c r="S25" s="200" t="s">
        <v>56</v>
      </c>
      <c r="T25" s="200" t="s">
        <v>290</v>
      </c>
      <c r="U25" s="233" t="str">
        <f t="shared" si="0"/>
        <v xml:space="preserve"> Stolac 88360 Stolac</v>
      </c>
      <c r="V25" s="213">
        <v>4227208720006</v>
      </c>
      <c r="W25" s="200" t="s">
        <v>291</v>
      </c>
      <c r="X25" s="201"/>
      <c r="Y25" s="201"/>
      <c r="Z25" s="234">
        <v>46361.39</v>
      </c>
      <c r="AA25" s="234">
        <v>40000</v>
      </c>
      <c r="AB25" s="235">
        <v>40000</v>
      </c>
      <c r="AC25" s="234" t="str">
        <f t="shared" si="5"/>
        <v>40.000,00</v>
      </c>
      <c r="AD25" s="235">
        <v>40000</v>
      </c>
      <c r="AE25" s="234" t="str">
        <f t="shared" si="6"/>
        <v>40.000,00</v>
      </c>
      <c r="AF25" s="234">
        <f t="shared" si="2"/>
        <v>32000</v>
      </c>
      <c r="AG25" s="234" t="str">
        <f t="shared" si="3"/>
        <v>32.000,00</v>
      </c>
      <c r="AH25" s="234">
        <f t="shared" si="4"/>
        <v>8000</v>
      </c>
      <c r="AI25" s="234" t="str">
        <f t="shared" si="7"/>
        <v>8.000,00</v>
      </c>
      <c r="AJ25" s="236">
        <v>1</v>
      </c>
      <c r="AK25" s="236" t="str">
        <f t="shared" si="8"/>
        <v>100,00%</v>
      </c>
      <c r="AL25" s="236" t="s">
        <v>292</v>
      </c>
      <c r="AM25" s="236" t="s">
        <v>61</v>
      </c>
      <c r="AN25" s="236" t="s">
        <v>293</v>
      </c>
      <c r="AO25" s="229" t="str">
        <f t="shared" si="1"/>
        <v>UNCRBA22, UniCredit bank d.d.</v>
      </c>
      <c r="AP25" s="5"/>
      <c r="AQ25" s="5"/>
      <c r="AY25" s="5"/>
      <c r="BE25" s="5"/>
    </row>
    <row r="26" spans="1:57" s="3" customFormat="1" ht="120" x14ac:dyDescent="0.25">
      <c r="A26" s="229"/>
      <c r="B26" s="245"/>
      <c r="C26" s="229"/>
      <c r="D26" s="202">
        <v>25</v>
      </c>
      <c r="E26" s="203" t="s">
        <v>294</v>
      </c>
      <c r="F26" s="200" t="s">
        <v>47</v>
      </c>
      <c r="G26" s="203" t="s">
        <v>48</v>
      </c>
      <c r="H26" s="203">
        <v>1</v>
      </c>
      <c r="I26" s="204" t="s">
        <v>64</v>
      </c>
      <c r="J26" s="205">
        <v>0.91597222222222219</v>
      </c>
      <c r="K26" s="200" t="s">
        <v>47</v>
      </c>
      <c r="L26" s="216" t="s">
        <v>295</v>
      </c>
      <c r="M26" s="201" t="s">
        <v>296</v>
      </c>
      <c r="N26" s="201" t="s">
        <v>296</v>
      </c>
      <c r="O26" s="206" t="s">
        <v>247</v>
      </c>
      <c r="P26" s="201" t="s">
        <v>245</v>
      </c>
      <c r="Q26" s="207" t="s">
        <v>297</v>
      </c>
      <c r="R26" s="208" t="s">
        <v>148</v>
      </c>
      <c r="S26" s="208" t="s">
        <v>56</v>
      </c>
      <c r="T26" s="206" t="s">
        <v>298</v>
      </c>
      <c r="U26" s="233" t="str">
        <f t="shared" si="0"/>
        <v>Sv. Ilije 40 Kiseljak 71250 Kiseljak</v>
      </c>
      <c r="V26" s="209">
        <v>4236364760009</v>
      </c>
      <c r="W26" s="208" t="s">
        <v>299</v>
      </c>
      <c r="X26" s="201" t="s">
        <v>296</v>
      </c>
      <c r="Y26" s="201" t="s">
        <v>245</v>
      </c>
      <c r="Z26" s="210">
        <v>39762.67</v>
      </c>
      <c r="AA26" s="210" t="s">
        <v>300</v>
      </c>
      <c r="AB26" s="211">
        <v>38684.339999999997</v>
      </c>
      <c r="AC26" s="234" t="str">
        <f>TEXT(AB26,"0.00,00")</f>
        <v>38.684,34</v>
      </c>
      <c r="AD26" s="235">
        <v>38684.339999999997</v>
      </c>
      <c r="AE26" s="234" t="str">
        <f t="shared" si="6"/>
        <v>38.684,34</v>
      </c>
      <c r="AF26" s="234">
        <f t="shared" si="2"/>
        <v>30947.471999999998</v>
      </c>
      <c r="AG26" s="234" t="str">
        <f t="shared" si="3"/>
        <v>30.947,47</v>
      </c>
      <c r="AH26" s="234">
        <f t="shared" si="4"/>
        <v>7736.8679999999995</v>
      </c>
      <c r="AI26" s="234" t="str">
        <f t="shared" si="7"/>
        <v>7.736,87</v>
      </c>
      <c r="AJ26" s="236">
        <v>1</v>
      </c>
      <c r="AK26" s="236" t="str">
        <f t="shared" si="8"/>
        <v>100,00%</v>
      </c>
      <c r="AL26" s="236" t="s">
        <v>301</v>
      </c>
      <c r="AM26" s="236" t="s">
        <v>61</v>
      </c>
      <c r="AN26" s="236" t="s">
        <v>302</v>
      </c>
      <c r="AO26" s="229" t="str">
        <f t="shared" si="1"/>
        <v>UNCRBA22, UNICREDIT ZAGREBAČKA BANKA D.D</v>
      </c>
      <c r="AP26" s="5"/>
      <c r="AQ26" s="5"/>
      <c r="AY26" s="5"/>
      <c r="BE26" s="5"/>
    </row>
    <row r="27" spans="1:57" s="3" customFormat="1" ht="90" x14ac:dyDescent="0.25">
      <c r="A27" s="229"/>
      <c r="B27" s="245"/>
      <c r="C27" s="229"/>
      <c r="D27" s="230">
        <v>26</v>
      </c>
      <c r="E27" s="200" t="s">
        <v>303</v>
      </c>
      <c r="F27" s="200" t="s">
        <v>47</v>
      </c>
      <c r="G27" s="203" t="s">
        <v>48</v>
      </c>
      <c r="H27" s="203">
        <v>1</v>
      </c>
      <c r="I27" s="231" t="s">
        <v>304</v>
      </c>
      <c r="J27" s="232">
        <v>0.5805555555555556</v>
      </c>
      <c r="K27" s="232" t="s">
        <v>47</v>
      </c>
      <c r="L27" s="200" t="s">
        <v>305</v>
      </c>
      <c r="M27" s="200" t="s">
        <v>306</v>
      </c>
      <c r="N27" s="200" t="s">
        <v>306</v>
      </c>
      <c r="O27" s="200" t="s">
        <v>309</v>
      </c>
      <c r="P27" s="200" t="s">
        <v>307</v>
      </c>
      <c r="Q27" s="238" t="s">
        <v>308</v>
      </c>
      <c r="R27" s="200" t="s">
        <v>55</v>
      </c>
      <c r="S27" s="200" t="s">
        <v>56</v>
      </c>
      <c r="T27" s="201" t="s">
        <v>310</v>
      </c>
      <c r="U27" s="233" t="str">
        <f t="shared" si="0"/>
        <v>Ul. Stjepana Radića br.30  Usora 74230 Usora</v>
      </c>
      <c r="V27" s="243">
        <v>4218986780009</v>
      </c>
      <c r="W27" s="201" t="s">
        <v>311</v>
      </c>
      <c r="X27" s="200" t="s">
        <v>306</v>
      </c>
      <c r="Y27" s="200" t="s">
        <v>307</v>
      </c>
      <c r="Z27" s="234">
        <v>39999.949999999997</v>
      </c>
      <c r="AA27" s="234">
        <v>39999.949999999997</v>
      </c>
      <c r="AB27" s="235">
        <v>39999.949999999997</v>
      </c>
      <c r="AC27" s="234" t="str">
        <f t="shared" si="5"/>
        <v>39.999,95</v>
      </c>
      <c r="AD27" s="235">
        <v>39999.949999999997</v>
      </c>
      <c r="AE27" s="234" t="str">
        <f t="shared" si="6"/>
        <v>39.999,95</v>
      </c>
      <c r="AF27" s="234">
        <f t="shared" si="2"/>
        <v>31999.96</v>
      </c>
      <c r="AG27" s="234" t="str">
        <f t="shared" si="3"/>
        <v>31.999,96</v>
      </c>
      <c r="AH27" s="234">
        <f t="shared" si="4"/>
        <v>7999.99</v>
      </c>
      <c r="AI27" s="234" t="str">
        <f t="shared" si="7"/>
        <v>7.999,99</v>
      </c>
      <c r="AJ27" s="236">
        <v>1</v>
      </c>
      <c r="AK27" s="236" t="str">
        <f t="shared" si="8"/>
        <v>100,00%</v>
      </c>
      <c r="AL27" s="236" t="s">
        <v>312</v>
      </c>
      <c r="AM27" s="236" t="s">
        <v>313</v>
      </c>
      <c r="AN27" s="236" t="s">
        <v>314</v>
      </c>
      <c r="AO27" s="229" t="str">
        <f t="shared" si="1"/>
        <v>PBSCBA22, Privredna banka Sarajevo d.d.</v>
      </c>
      <c r="AP27" s="5"/>
      <c r="AQ27" s="5"/>
      <c r="AY27" s="5"/>
      <c r="BE27" s="5"/>
    </row>
    <row r="28" spans="1:57" s="3" customFormat="1" ht="180" x14ac:dyDescent="0.25">
      <c r="A28" s="229"/>
      <c r="B28" s="245"/>
      <c r="C28" s="229"/>
      <c r="D28" s="230">
        <v>27</v>
      </c>
      <c r="E28" s="200" t="s">
        <v>315</v>
      </c>
      <c r="F28" s="200" t="s">
        <v>47</v>
      </c>
      <c r="G28" s="203" t="s">
        <v>48</v>
      </c>
      <c r="H28" s="203">
        <v>1</v>
      </c>
      <c r="I28" s="231" t="s">
        <v>316</v>
      </c>
      <c r="J28" s="232">
        <v>0.42499999999999999</v>
      </c>
      <c r="K28" s="205" t="s">
        <v>47</v>
      </c>
      <c r="L28" s="200" t="s">
        <v>317</v>
      </c>
      <c r="M28" s="200" t="s">
        <v>318</v>
      </c>
      <c r="N28" s="200" t="s">
        <v>318</v>
      </c>
      <c r="O28" s="200" t="s">
        <v>321</v>
      </c>
      <c r="P28" s="200" t="s">
        <v>319</v>
      </c>
      <c r="Q28" s="238" t="s">
        <v>320</v>
      </c>
      <c r="R28" s="200" t="s">
        <v>195</v>
      </c>
      <c r="S28" s="200" t="s">
        <v>56</v>
      </c>
      <c r="T28" s="200" t="s">
        <v>322</v>
      </c>
      <c r="U28" s="233" t="str">
        <f t="shared" si="0"/>
        <v xml:space="preserve">Mijata Tomića 120 Tomislavgrad 80240 Tomislavgrad </v>
      </c>
      <c r="V28" s="213">
        <v>4281006390009</v>
      </c>
      <c r="W28" s="216" t="s">
        <v>323</v>
      </c>
      <c r="X28" s="200" t="s">
        <v>318</v>
      </c>
      <c r="Y28" s="200" t="s">
        <v>319</v>
      </c>
      <c r="Z28" s="234">
        <v>39888.720000000001</v>
      </c>
      <c r="AA28" s="234">
        <v>39888.720000000001</v>
      </c>
      <c r="AB28" s="235">
        <v>39888.720000000001</v>
      </c>
      <c r="AC28" s="234" t="str">
        <f t="shared" si="5"/>
        <v>39.888,72</v>
      </c>
      <c r="AD28" s="235">
        <v>39888.720000000001</v>
      </c>
      <c r="AE28" s="234" t="str">
        <f t="shared" si="6"/>
        <v>39.888,72</v>
      </c>
      <c r="AF28" s="234">
        <f t="shared" si="2"/>
        <v>31910.976000000002</v>
      </c>
      <c r="AG28" s="234" t="str">
        <f t="shared" si="3"/>
        <v>31.910,98</v>
      </c>
      <c r="AH28" s="234">
        <f t="shared" si="4"/>
        <v>7977.7440000000006</v>
      </c>
      <c r="AI28" s="234" t="str">
        <f t="shared" si="7"/>
        <v>7.977,74</v>
      </c>
      <c r="AJ28" s="236">
        <v>1</v>
      </c>
      <c r="AK28" s="236" t="str">
        <f t="shared" si="8"/>
        <v>100,00%</v>
      </c>
      <c r="AL28" s="236" t="s">
        <v>324</v>
      </c>
      <c r="AM28" s="236" t="s">
        <v>61</v>
      </c>
      <c r="AN28" s="236" t="s">
        <v>141</v>
      </c>
      <c r="AO28" s="229" t="str">
        <f t="shared" si="1"/>
        <v>UNCRBA22, UniCredit Bank d.d.</v>
      </c>
      <c r="AP28" s="5"/>
      <c r="AQ28" s="5"/>
      <c r="AY28" s="5"/>
      <c r="BE28" s="5"/>
    </row>
    <row r="29" spans="1:57" s="3" customFormat="1" ht="135" x14ac:dyDescent="0.25">
      <c r="A29" s="229"/>
      <c r="B29" s="245"/>
      <c r="C29" s="229"/>
      <c r="D29" s="230">
        <v>28</v>
      </c>
      <c r="E29" s="200" t="s">
        <v>325</v>
      </c>
      <c r="F29" s="200" t="s">
        <v>47</v>
      </c>
      <c r="G29" s="203" t="s">
        <v>48</v>
      </c>
      <c r="H29" s="203">
        <v>1</v>
      </c>
      <c r="I29" s="231" t="s">
        <v>326</v>
      </c>
      <c r="J29" s="232">
        <v>0.47499999999999998</v>
      </c>
      <c r="K29" s="200" t="s">
        <v>47</v>
      </c>
      <c r="L29" s="200" t="s">
        <v>327</v>
      </c>
      <c r="M29" s="201" t="s">
        <v>328</v>
      </c>
      <c r="N29" s="201" t="s">
        <v>328</v>
      </c>
      <c r="O29" s="200" t="s">
        <v>331</v>
      </c>
      <c r="P29" s="201" t="s">
        <v>329</v>
      </c>
      <c r="Q29" s="238" t="s">
        <v>330</v>
      </c>
      <c r="R29" s="200" t="s">
        <v>96</v>
      </c>
      <c r="S29" s="200" t="s">
        <v>56</v>
      </c>
      <c r="T29" s="200" t="s">
        <v>332</v>
      </c>
      <c r="U29" s="233" t="str">
        <f t="shared" si="0"/>
        <v>Vionica 156  Čitluk 88260 Čitluk</v>
      </c>
      <c r="V29" s="213">
        <v>4228020890008</v>
      </c>
      <c r="W29" s="201" t="s">
        <v>333</v>
      </c>
      <c r="X29" s="201" t="s">
        <v>328</v>
      </c>
      <c r="Y29" s="201" t="s">
        <v>329</v>
      </c>
      <c r="Z29" s="234">
        <v>20150</v>
      </c>
      <c r="AA29" s="234">
        <v>20150</v>
      </c>
      <c r="AB29" s="235">
        <v>20150</v>
      </c>
      <c r="AC29" s="234" t="str">
        <f t="shared" si="5"/>
        <v>20.150,00</v>
      </c>
      <c r="AD29" s="235">
        <v>20150</v>
      </c>
      <c r="AE29" s="234" t="str">
        <f t="shared" si="6"/>
        <v>20.150,00</v>
      </c>
      <c r="AF29" s="234">
        <f t="shared" si="2"/>
        <v>16120</v>
      </c>
      <c r="AG29" s="234" t="str">
        <f t="shared" si="3"/>
        <v>16.120,00</v>
      </c>
      <c r="AH29" s="234">
        <f t="shared" si="4"/>
        <v>4030</v>
      </c>
      <c r="AI29" s="234" t="str">
        <f t="shared" si="7"/>
        <v>4.030,00</v>
      </c>
      <c r="AJ29" s="236">
        <v>1</v>
      </c>
      <c r="AK29" s="236" t="str">
        <f t="shared" si="8"/>
        <v>100,00%</v>
      </c>
      <c r="AL29" s="236" t="s">
        <v>334</v>
      </c>
      <c r="AM29" s="236" t="s">
        <v>61</v>
      </c>
      <c r="AN29" s="236" t="s">
        <v>141</v>
      </c>
      <c r="AO29" s="229" t="str">
        <f t="shared" si="1"/>
        <v>UNCRBA22, UniCredit Bank d.d.</v>
      </c>
      <c r="AP29" s="5"/>
      <c r="AQ29" s="5"/>
      <c r="AY29" s="5"/>
      <c r="BE29" s="5"/>
    </row>
    <row r="30" spans="1:57" s="3" customFormat="1" ht="75" x14ac:dyDescent="0.25">
      <c r="A30" s="229"/>
      <c r="B30" s="245"/>
      <c r="C30" s="229"/>
      <c r="D30" s="230">
        <v>29</v>
      </c>
      <c r="E30" s="200" t="s">
        <v>335</v>
      </c>
      <c r="F30" s="200" t="s">
        <v>47</v>
      </c>
      <c r="G30" s="203" t="s">
        <v>48</v>
      </c>
      <c r="H30" s="203">
        <v>1</v>
      </c>
      <c r="I30" s="231" t="s">
        <v>304</v>
      </c>
      <c r="J30" s="232">
        <v>0.59236111111111112</v>
      </c>
      <c r="K30" s="232" t="s">
        <v>47</v>
      </c>
      <c r="L30" s="200" t="s">
        <v>336</v>
      </c>
      <c r="M30" s="201" t="s">
        <v>337</v>
      </c>
      <c r="N30" s="201" t="s">
        <v>337</v>
      </c>
      <c r="O30" s="200" t="s">
        <v>340</v>
      </c>
      <c r="P30" s="201" t="s">
        <v>338</v>
      </c>
      <c r="Q30" s="238" t="s">
        <v>339</v>
      </c>
      <c r="R30" s="200" t="s">
        <v>96</v>
      </c>
      <c r="S30" s="200" t="s">
        <v>56</v>
      </c>
      <c r="T30" s="200" t="s">
        <v>341</v>
      </c>
      <c r="U30" s="233" t="str">
        <f t="shared" si="0"/>
        <v>Kralja Tomislava 1  Neum 88390 Neum</v>
      </c>
      <c r="V30" s="213">
        <v>4227086860006</v>
      </c>
      <c r="W30" s="201" t="s">
        <v>342</v>
      </c>
      <c r="X30" s="201" t="s">
        <v>337</v>
      </c>
      <c r="Y30" s="201" t="s">
        <v>338</v>
      </c>
      <c r="Z30" s="234">
        <v>29955.57</v>
      </c>
      <c r="AA30" s="234">
        <v>29955.57</v>
      </c>
      <c r="AB30" s="235">
        <v>29955.57</v>
      </c>
      <c r="AC30" s="234" t="str">
        <f t="shared" si="5"/>
        <v>29.955,57</v>
      </c>
      <c r="AD30" s="235">
        <v>29955.57</v>
      </c>
      <c r="AE30" s="234" t="str">
        <f t="shared" si="6"/>
        <v>29.955,57</v>
      </c>
      <c r="AF30" s="234">
        <f t="shared" si="2"/>
        <v>23964.456000000002</v>
      </c>
      <c r="AG30" s="234" t="str">
        <f t="shared" si="3"/>
        <v>23.964,46</v>
      </c>
      <c r="AH30" s="234">
        <f t="shared" si="4"/>
        <v>5991.1140000000005</v>
      </c>
      <c r="AI30" s="234" t="str">
        <f t="shared" si="7"/>
        <v>5.991,11</v>
      </c>
      <c r="AJ30" s="236">
        <v>1</v>
      </c>
      <c r="AK30" s="236" t="str">
        <f t="shared" si="8"/>
        <v>100,00%</v>
      </c>
      <c r="AL30" s="236" t="s">
        <v>343</v>
      </c>
      <c r="AM30" s="236" t="s">
        <v>61</v>
      </c>
      <c r="AN30" s="236" t="s">
        <v>293</v>
      </c>
      <c r="AO30" s="229" t="str">
        <f t="shared" si="1"/>
        <v>UNCRBA22, UniCredit bank d.d.</v>
      </c>
      <c r="AP30" s="5"/>
      <c r="AQ30" s="5"/>
      <c r="AY30" s="5"/>
      <c r="BE30" s="5"/>
    </row>
    <row r="31" spans="1:57" s="3" customFormat="1" ht="225" x14ac:dyDescent="0.25">
      <c r="A31" s="229"/>
      <c r="B31" s="245"/>
      <c r="C31" s="229"/>
      <c r="D31" s="230">
        <v>30</v>
      </c>
      <c r="E31" s="200" t="s">
        <v>344</v>
      </c>
      <c r="F31" s="200" t="s">
        <v>47</v>
      </c>
      <c r="G31" s="203" t="s">
        <v>48</v>
      </c>
      <c r="H31" s="203">
        <v>1</v>
      </c>
      <c r="I31" s="231" t="s">
        <v>49</v>
      </c>
      <c r="J31" s="232">
        <v>0.38194444444444442</v>
      </c>
      <c r="K31" s="205" t="s">
        <v>47</v>
      </c>
      <c r="L31" s="200" t="s">
        <v>345</v>
      </c>
      <c r="M31" s="201" t="s">
        <v>346</v>
      </c>
      <c r="N31" s="201"/>
      <c r="O31" s="200" t="s">
        <v>349</v>
      </c>
      <c r="P31" s="201" t="s">
        <v>347</v>
      </c>
      <c r="Q31" s="238" t="s">
        <v>348</v>
      </c>
      <c r="R31" s="200" t="s">
        <v>350</v>
      </c>
      <c r="S31" s="200" t="s">
        <v>56</v>
      </c>
      <c r="T31" s="200" t="s">
        <v>351</v>
      </c>
      <c r="U31" s="233" t="str">
        <f t="shared" si="0"/>
        <v xml:space="preserve"> Ilidža 71210 Sarajevo/Ilidža</v>
      </c>
      <c r="V31" s="213">
        <v>4201959590001</v>
      </c>
      <c r="W31" s="201" t="s">
        <v>352</v>
      </c>
      <c r="X31" s="201"/>
      <c r="Y31" s="201"/>
      <c r="Z31" s="234">
        <v>35117.42</v>
      </c>
      <c r="AA31" s="234">
        <v>35117.42</v>
      </c>
      <c r="AB31" s="235">
        <v>35117.42</v>
      </c>
      <c r="AC31" s="234" t="str">
        <f t="shared" si="5"/>
        <v>35.117,42</v>
      </c>
      <c r="AD31" s="235">
        <v>35117.42</v>
      </c>
      <c r="AE31" s="234" t="str">
        <f t="shared" si="6"/>
        <v>35.117,42</v>
      </c>
      <c r="AF31" s="234">
        <f t="shared" si="2"/>
        <v>28093.936000000002</v>
      </c>
      <c r="AG31" s="234" t="str">
        <f t="shared" si="3"/>
        <v>28.093,94</v>
      </c>
      <c r="AH31" s="234">
        <f t="shared" si="4"/>
        <v>7023.4840000000004</v>
      </c>
      <c r="AI31" s="234" t="str">
        <f t="shared" si="7"/>
        <v>7.023,48</v>
      </c>
      <c r="AJ31" s="236">
        <v>1</v>
      </c>
      <c r="AK31" s="236" t="str">
        <f t="shared" si="8"/>
        <v>100,00%</v>
      </c>
      <c r="AL31" s="236" t="s">
        <v>353</v>
      </c>
      <c r="AM31" s="236" t="s">
        <v>199</v>
      </c>
      <c r="AN31" s="236" t="s">
        <v>354</v>
      </c>
      <c r="AO31" s="229" t="str">
        <f t="shared" si="1"/>
        <v>UPBKBA22, Intesa Sanpaolo Banka d.d. Bosna i Hercegovina</v>
      </c>
      <c r="AP31" s="5"/>
      <c r="AQ31" s="5"/>
      <c r="AY31" s="5"/>
      <c r="BE31" s="5"/>
    </row>
    <row r="32" spans="1:57" s="3" customFormat="1" ht="135" x14ac:dyDescent="0.25">
      <c r="A32" s="229"/>
      <c r="B32" s="245"/>
      <c r="C32" s="229"/>
      <c r="D32" s="230">
        <v>31</v>
      </c>
      <c r="E32" s="200" t="s">
        <v>355</v>
      </c>
      <c r="F32" s="200" t="s">
        <v>47</v>
      </c>
      <c r="G32" s="203" t="s">
        <v>48</v>
      </c>
      <c r="H32" s="203">
        <v>1</v>
      </c>
      <c r="I32" s="231" t="s">
        <v>119</v>
      </c>
      <c r="J32" s="232">
        <v>0.41458333333333336</v>
      </c>
      <c r="K32" s="200" t="s">
        <v>47</v>
      </c>
      <c r="L32" s="200" t="s">
        <v>356</v>
      </c>
      <c r="M32" s="200" t="s">
        <v>357</v>
      </c>
      <c r="N32" s="200" t="s">
        <v>357</v>
      </c>
      <c r="O32" s="200" t="s">
        <v>69</v>
      </c>
      <c r="P32" s="200" t="s">
        <v>358</v>
      </c>
      <c r="Q32" s="200" t="s">
        <v>359</v>
      </c>
      <c r="R32" s="200" t="s">
        <v>70</v>
      </c>
      <c r="S32" s="200" t="s">
        <v>56</v>
      </c>
      <c r="T32" s="200" t="s">
        <v>360</v>
      </c>
      <c r="U32" s="233" t="str">
        <f t="shared" si="0"/>
        <v>Studenci 270  Ljubuški 88230 Ljubuški</v>
      </c>
      <c r="V32" s="213">
        <v>4272517140001</v>
      </c>
      <c r="W32" s="201" t="s">
        <v>361</v>
      </c>
      <c r="X32" s="200" t="s">
        <v>357</v>
      </c>
      <c r="Y32" s="200" t="s">
        <v>358</v>
      </c>
      <c r="Z32" s="234">
        <v>27623.8</v>
      </c>
      <c r="AA32" s="234">
        <v>27623.8</v>
      </c>
      <c r="AB32" s="235">
        <v>27623.8</v>
      </c>
      <c r="AC32" s="234" t="str">
        <f t="shared" si="5"/>
        <v>27.623,80</v>
      </c>
      <c r="AD32" s="235">
        <v>27623.8</v>
      </c>
      <c r="AE32" s="234" t="str">
        <f t="shared" si="6"/>
        <v>27.623,80</v>
      </c>
      <c r="AF32" s="234">
        <f t="shared" si="2"/>
        <v>22099.040000000001</v>
      </c>
      <c r="AG32" s="234" t="str">
        <f t="shared" si="3"/>
        <v>22.099,04</v>
      </c>
      <c r="AH32" s="234">
        <f t="shared" si="4"/>
        <v>5524.76</v>
      </c>
      <c r="AI32" s="234" t="str">
        <f t="shared" si="7"/>
        <v>5.524,76</v>
      </c>
      <c r="AJ32" s="236">
        <v>1</v>
      </c>
      <c r="AK32" s="236" t="str">
        <f t="shared" si="8"/>
        <v>100,00%</v>
      </c>
      <c r="AL32" s="236" t="s">
        <v>362</v>
      </c>
      <c r="AM32" s="236" t="s">
        <v>61</v>
      </c>
      <c r="AN32" s="236" t="s">
        <v>188</v>
      </c>
      <c r="AO32" s="229" t="str">
        <f t="shared" si="1"/>
        <v>UNCRBA22, UniCredit Bank</v>
      </c>
      <c r="AP32" s="5"/>
      <c r="AQ32" s="5"/>
      <c r="AY32" s="5"/>
      <c r="BE32" s="5"/>
    </row>
    <row r="33" spans="1:57" s="3" customFormat="1" ht="45" x14ac:dyDescent="0.25">
      <c r="A33" s="229"/>
      <c r="B33" s="245"/>
      <c r="C33" s="229"/>
      <c r="D33" s="202">
        <v>32</v>
      </c>
      <c r="E33" s="203" t="s">
        <v>363</v>
      </c>
      <c r="F33" s="200" t="s">
        <v>47</v>
      </c>
      <c r="G33" s="203" t="s">
        <v>48</v>
      </c>
      <c r="H33" s="203">
        <v>1</v>
      </c>
      <c r="I33" s="204" t="s">
        <v>64</v>
      </c>
      <c r="J33" s="205">
        <v>0.6875</v>
      </c>
      <c r="K33" s="232" t="s">
        <v>47</v>
      </c>
      <c r="L33" s="203" t="s">
        <v>364</v>
      </c>
      <c r="M33" s="200" t="s">
        <v>365</v>
      </c>
      <c r="N33" s="200" t="s">
        <v>365</v>
      </c>
      <c r="O33" s="203" t="s">
        <v>368</v>
      </c>
      <c r="P33" s="200" t="s">
        <v>366</v>
      </c>
      <c r="Q33" s="212" t="s">
        <v>367</v>
      </c>
      <c r="R33" s="203" t="s">
        <v>148</v>
      </c>
      <c r="S33" s="203" t="s">
        <v>56</v>
      </c>
      <c r="T33" s="203" t="s">
        <v>369</v>
      </c>
      <c r="U33" s="233" t="str">
        <f t="shared" si="0"/>
        <v xml:space="preserve">Dobretići bb  Dobretići 70210 Dobretići </v>
      </c>
      <c r="V33" s="9">
        <v>423611410005</v>
      </c>
      <c r="W33" s="203"/>
      <c r="X33" s="200" t="s">
        <v>365</v>
      </c>
      <c r="Y33" s="200" t="s">
        <v>366</v>
      </c>
      <c r="Z33" s="210" t="s">
        <v>370</v>
      </c>
      <c r="AA33" s="210">
        <v>21356.63</v>
      </c>
      <c r="AB33" s="211">
        <v>21356.63</v>
      </c>
      <c r="AC33" s="234" t="str">
        <f t="shared" si="5"/>
        <v>21.356,63</v>
      </c>
      <c r="AD33" s="235">
        <v>21356.63</v>
      </c>
      <c r="AE33" s="234" t="str">
        <f t="shared" si="6"/>
        <v>21.356,63</v>
      </c>
      <c r="AF33" s="234">
        <f t="shared" si="2"/>
        <v>17085.304</v>
      </c>
      <c r="AG33" s="234" t="str">
        <f t="shared" si="3"/>
        <v>17.085,30</v>
      </c>
      <c r="AH33" s="234">
        <f t="shared" si="4"/>
        <v>4271.326</v>
      </c>
      <c r="AI33" s="234" t="str">
        <f t="shared" si="7"/>
        <v>4.271,33</v>
      </c>
      <c r="AJ33" s="240">
        <v>1</v>
      </c>
      <c r="AK33" s="236" t="str">
        <f t="shared" si="8"/>
        <v>100,00%</v>
      </c>
      <c r="AL33" s="236" t="s">
        <v>371</v>
      </c>
      <c r="AM33" s="236" t="s">
        <v>211</v>
      </c>
      <c r="AN33" s="236" t="s">
        <v>372</v>
      </c>
      <c r="AO33" s="229" t="str">
        <f t="shared" si="1"/>
        <v>HAABBA22, ADDIKO BANK DD</v>
      </c>
      <c r="AP33" s="5"/>
      <c r="AQ33" s="5"/>
      <c r="AY33" s="5"/>
      <c r="BE33" s="5"/>
    </row>
    <row r="34" spans="1:57" s="3" customFormat="1" ht="135" x14ac:dyDescent="0.25">
      <c r="A34" s="229"/>
      <c r="B34" s="245"/>
      <c r="C34" s="229"/>
      <c r="D34" s="230">
        <v>33</v>
      </c>
      <c r="E34" s="200" t="s">
        <v>373</v>
      </c>
      <c r="F34" s="200" t="s">
        <v>47</v>
      </c>
      <c r="G34" s="203" t="s">
        <v>48</v>
      </c>
      <c r="H34" s="203">
        <v>1</v>
      </c>
      <c r="I34" s="231" t="s">
        <v>64</v>
      </c>
      <c r="J34" s="232">
        <v>0.51597222222222228</v>
      </c>
      <c r="K34" s="205" t="s">
        <v>47</v>
      </c>
      <c r="L34" s="200" t="s">
        <v>374</v>
      </c>
      <c r="M34" s="200" t="s">
        <v>375</v>
      </c>
      <c r="N34" s="200" t="s">
        <v>375</v>
      </c>
      <c r="O34" s="200" t="s">
        <v>238</v>
      </c>
      <c r="P34" s="200" t="s">
        <v>376</v>
      </c>
      <c r="Q34" s="238" t="s">
        <v>377</v>
      </c>
      <c r="R34" s="200" t="s">
        <v>70</v>
      </c>
      <c r="S34" s="200" t="s">
        <v>56</v>
      </c>
      <c r="T34" s="200" t="s">
        <v>378</v>
      </c>
      <c r="U34" s="233" t="str">
        <f t="shared" si="0"/>
        <v>Ivana Alilovića 3  Grude 88340 Grude</v>
      </c>
      <c r="V34" s="213">
        <v>4272123100004</v>
      </c>
      <c r="W34" s="201" t="s">
        <v>379</v>
      </c>
      <c r="X34" s="200" t="s">
        <v>375</v>
      </c>
      <c r="Y34" s="200" t="s">
        <v>376</v>
      </c>
      <c r="Z34" s="234">
        <v>46200.38</v>
      </c>
      <c r="AA34" s="234">
        <v>40000</v>
      </c>
      <c r="AB34" s="235">
        <v>40000</v>
      </c>
      <c r="AC34" s="234" t="str">
        <f t="shared" si="5"/>
        <v>40.000,00</v>
      </c>
      <c r="AD34" s="235">
        <v>40000</v>
      </c>
      <c r="AE34" s="234" t="str">
        <f t="shared" si="6"/>
        <v>40.000,00</v>
      </c>
      <c r="AF34" s="234">
        <f t="shared" si="2"/>
        <v>32000</v>
      </c>
      <c r="AG34" s="234" t="str">
        <f t="shared" si="3"/>
        <v>32.000,00</v>
      </c>
      <c r="AH34" s="234">
        <f t="shared" si="4"/>
        <v>8000</v>
      </c>
      <c r="AI34" s="234" t="str">
        <f t="shared" si="7"/>
        <v>8.000,00</v>
      </c>
      <c r="AJ34" s="236">
        <v>1</v>
      </c>
      <c r="AK34" s="236" t="str">
        <f t="shared" si="8"/>
        <v>100,00%</v>
      </c>
      <c r="AL34" s="236" t="s">
        <v>380</v>
      </c>
      <c r="AM34" s="236" t="s">
        <v>61</v>
      </c>
      <c r="AN34" s="236" t="s">
        <v>381</v>
      </c>
      <c r="AO34" s="229" t="str">
        <f t="shared" si="1"/>
        <v>UNCRBA22, UniCredit Bank d.d</v>
      </c>
      <c r="AP34" s="5"/>
      <c r="AQ34" s="5"/>
      <c r="AY34" s="5"/>
      <c r="BE34" s="5"/>
    </row>
    <row r="35" spans="1:57" s="3" customFormat="1" ht="270" x14ac:dyDescent="0.25">
      <c r="A35" s="229"/>
      <c r="B35" s="245"/>
      <c r="C35" s="229"/>
      <c r="D35" s="230">
        <v>34</v>
      </c>
      <c r="E35" s="200" t="s">
        <v>382</v>
      </c>
      <c r="F35" s="200" t="s">
        <v>47</v>
      </c>
      <c r="G35" s="203" t="s">
        <v>48</v>
      </c>
      <c r="H35" s="203">
        <v>1</v>
      </c>
      <c r="I35" s="231" t="s">
        <v>64</v>
      </c>
      <c r="J35" s="232">
        <v>0.76388888888888884</v>
      </c>
      <c r="K35" s="200" t="s">
        <v>47</v>
      </c>
      <c r="L35" s="200" t="s">
        <v>383</v>
      </c>
      <c r="M35" s="200" t="s">
        <v>384</v>
      </c>
      <c r="N35" s="200" t="s">
        <v>384</v>
      </c>
      <c r="O35" s="200" t="s">
        <v>387</v>
      </c>
      <c r="P35" s="200" t="s">
        <v>385</v>
      </c>
      <c r="Q35" s="200" t="s">
        <v>386</v>
      </c>
      <c r="R35" s="200" t="s">
        <v>388</v>
      </c>
      <c r="S35" s="200" t="s">
        <v>56</v>
      </c>
      <c r="T35" s="200" t="s">
        <v>389</v>
      </c>
      <c r="U35" s="233" t="str">
        <f t="shared" si="0"/>
        <v xml:space="preserve">Ulica kralja Tomislava bb  Gornji Vakuf-Uskoplje 70280 Gornji Vakuf-Uskoplje </v>
      </c>
      <c r="V35" s="213">
        <v>4236190160007</v>
      </c>
      <c r="W35" s="201" t="s">
        <v>390</v>
      </c>
      <c r="X35" s="200" t="s">
        <v>384</v>
      </c>
      <c r="Y35" s="200" t="s">
        <v>385</v>
      </c>
      <c r="Z35" s="234">
        <v>20165</v>
      </c>
      <c r="AA35" s="234">
        <v>20165</v>
      </c>
      <c r="AB35" s="235">
        <v>20165</v>
      </c>
      <c r="AC35" s="234" t="str">
        <f t="shared" si="5"/>
        <v>20.165,00</v>
      </c>
      <c r="AD35" s="235">
        <v>20165</v>
      </c>
      <c r="AE35" s="234" t="str">
        <f t="shared" si="6"/>
        <v>20.165,00</v>
      </c>
      <c r="AF35" s="234">
        <f t="shared" si="2"/>
        <v>16132</v>
      </c>
      <c r="AG35" s="234" t="str">
        <f t="shared" si="3"/>
        <v>16.132,00</v>
      </c>
      <c r="AH35" s="234">
        <f t="shared" si="4"/>
        <v>4033</v>
      </c>
      <c r="AI35" s="234" t="str">
        <f t="shared" si="7"/>
        <v>4.033,00</v>
      </c>
      <c r="AJ35" s="236">
        <v>1</v>
      </c>
      <c r="AK35" s="236" t="str">
        <f t="shared" si="8"/>
        <v>100,00%</v>
      </c>
      <c r="AL35" s="236" t="s">
        <v>391</v>
      </c>
      <c r="AM35" s="236" t="s">
        <v>211</v>
      </c>
      <c r="AN35" s="236"/>
      <c r="AO35" s="229" t="str">
        <f t="shared" si="1"/>
        <v xml:space="preserve">HAABBA22, </v>
      </c>
      <c r="AP35" s="5"/>
      <c r="AQ35" s="5"/>
      <c r="AY35" s="5"/>
      <c r="BE35" s="5"/>
    </row>
    <row r="36" spans="1:57" s="3" customFormat="1" ht="30" x14ac:dyDescent="0.25">
      <c r="A36" s="229"/>
      <c r="B36" s="245"/>
      <c r="C36" s="229"/>
      <c r="D36" s="230">
        <v>35</v>
      </c>
      <c r="E36" s="200" t="s">
        <v>392</v>
      </c>
      <c r="F36" s="200" t="s">
        <v>47</v>
      </c>
      <c r="G36" s="203" t="s">
        <v>48</v>
      </c>
      <c r="H36" s="203">
        <v>1</v>
      </c>
      <c r="I36" s="231" t="s">
        <v>64</v>
      </c>
      <c r="J36" s="232">
        <v>0.62569444444444444</v>
      </c>
      <c r="K36" s="232" t="s">
        <v>47</v>
      </c>
      <c r="L36" s="200" t="s">
        <v>393</v>
      </c>
      <c r="M36" s="217" t="s">
        <v>394</v>
      </c>
      <c r="N36" s="217" t="s">
        <v>394</v>
      </c>
      <c r="O36" s="200" t="s">
        <v>85</v>
      </c>
      <c r="P36" s="217" t="s">
        <v>395</v>
      </c>
      <c r="Q36" s="238" t="s">
        <v>84</v>
      </c>
      <c r="R36" s="200" t="s">
        <v>137</v>
      </c>
      <c r="S36" s="200" t="s">
        <v>56</v>
      </c>
      <c r="T36" s="200" t="s">
        <v>396</v>
      </c>
      <c r="U36" s="233" t="str">
        <f t="shared" si="0"/>
        <v xml:space="preserve">Vukovarska b.b. Jajce 70 101 Jajce  </v>
      </c>
      <c r="V36" s="213">
        <v>4236189740008</v>
      </c>
      <c r="W36" s="201" t="s">
        <v>397</v>
      </c>
      <c r="X36" s="217" t="s">
        <v>394</v>
      </c>
      <c r="Y36" s="217" t="s">
        <v>395</v>
      </c>
      <c r="Z36" s="234">
        <v>18775.46</v>
      </c>
      <c r="AA36" s="234">
        <v>18775.46</v>
      </c>
      <c r="AB36" s="235">
        <v>18775.46</v>
      </c>
      <c r="AC36" s="234" t="str">
        <f t="shared" si="5"/>
        <v>18.775,46</v>
      </c>
      <c r="AD36" s="235">
        <v>18775.46</v>
      </c>
      <c r="AE36" s="234" t="str">
        <f t="shared" si="6"/>
        <v>18.775,46</v>
      </c>
      <c r="AF36" s="234">
        <f t="shared" si="2"/>
        <v>15020.368</v>
      </c>
      <c r="AG36" s="234" t="str">
        <f t="shared" si="3"/>
        <v>15.020,37</v>
      </c>
      <c r="AH36" s="234">
        <f t="shared" si="4"/>
        <v>3755.0920000000001</v>
      </c>
      <c r="AI36" s="234" t="str">
        <f t="shared" si="7"/>
        <v>3.755,09</v>
      </c>
      <c r="AJ36" s="236">
        <v>1</v>
      </c>
      <c r="AK36" s="236" t="str">
        <f t="shared" si="8"/>
        <v>100,00%</v>
      </c>
      <c r="AL36" s="236" t="s">
        <v>398</v>
      </c>
      <c r="AM36" s="236" t="s">
        <v>199</v>
      </c>
      <c r="AN36" s="236" t="s">
        <v>399</v>
      </c>
      <c r="AO36" s="229" t="str">
        <f t="shared" si="1"/>
        <v>UPBKBA22, INTESA SANPAOLO BANKA D.D POSLOVNA JEDINICA JAJCE</v>
      </c>
      <c r="AP36" s="5"/>
      <c r="AQ36" s="5"/>
      <c r="AY36" s="5"/>
      <c r="BE36" s="5"/>
    </row>
    <row r="37" spans="1:57" s="3" customFormat="1" ht="105" x14ac:dyDescent="0.25">
      <c r="A37" s="229"/>
      <c r="B37" s="245"/>
      <c r="C37" s="229"/>
      <c r="D37" s="230">
        <v>36</v>
      </c>
      <c r="E37" s="200" t="s">
        <v>400</v>
      </c>
      <c r="F37" s="200" t="s">
        <v>47</v>
      </c>
      <c r="G37" s="203" t="s">
        <v>48</v>
      </c>
      <c r="H37" s="203">
        <v>1</v>
      </c>
      <c r="I37" s="231" t="s">
        <v>119</v>
      </c>
      <c r="J37" s="232">
        <v>0.68819444444444444</v>
      </c>
      <c r="K37" s="205" t="s">
        <v>47</v>
      </c>
      <c r="L37" s="200" t="s">
        <v>401</v>
      </c>
      <c r="M37" s="200" t="s">
        <v>402</v>
      </c>
      <c r="N37" s="200" t="s">
        <v>402</v>
      </c>
      <c r="O37" s="200" t="s">
        <v>405</v>
      </c>
      <c r="P37" s="200" t="s">
        <v>403</v>
      </c>
      <c r="Q37" s="238" t="s">
        <v>404</v>
      </c>
      <c r="R37" s="200" t="s">
        <v>406</v>
      </c>
      <c r="S37" s="200" t="s">
        <v>56</v>
      </c>
      <c r="T37" s="200" t="s">
        <v>407</v>
      </c>
      <c r="U37" s="233" t="str">
        <f t="shared" si="0"/>
        <v xml:space="preserve">Ulica 102.odžačke brigade HVO  Odžak 76290 Odžak </v>
      </c>
      <c r="V37" s="213">
        <v>4254009170002</v>
      </c>
      <c r="W37" s="201" t="s">
        <v>408</v>
      </c>
      <c r="X37" s="200" t="s">
        <v>402</v>
      </c>
      <c r="Y37" s="200" t="s">
        <v>403</v>
      </c>
      <c r="Z37" s="234">
        <v>38000</v>
      </c>
      <c r="AA37" s="234">
        <v>38000</v>
      </c>
      <c r="AB37" s="235">
        <v>38000</v>
      </c>
      <c r="AC37" s="234" t="str">
        <f t="shared" si="5"/>
        <v>38.000,00</v>
      </c>
      <c r="AD37" s="235">
        <v>38000</v>
      </c>
      <c r="AE37" s="234" t="str">
        <f t="shared" si="6"/>
        <v>38.000,00</v>
      </c>
      <c r="AF37" s="234">
        <f t="shared" si="2"/>
        <v>30400</v>
      </c>
      <c r="AG37" s="234" t="str">
        <f t="shared" si="3"/>
        <v>30.400,00</v>
      </c>
      <c r="AH37" s="234">
        <f t="shared" si="4"/>
        <v>7600</v>
      </c>
      <c r="AI37" s="234" t="str">
        <f t="shared" si="7"/>
        <v>7.600,00</v>
      </c>
      <c r="AJ37" s="236">
        <v>1</v>
      </c>
      <c r="AK37" s="236" t="str">
        <f t="shared" si="8"/>
        <v>100,00%</v>
      </c>
      <c r="AL37" s="236" t="s">
        <v>409</v>
      </c>
      <c r="AM37" s="236" t="s">
        <v>61</v>
      </c>
      <c r="AN37" s="236" t="s">
        <v>152</v>
      </c>
      <c r="AO37" s="229" t="str">
        <f t="shared" si="1"/>
        <v>UNCRBA22, Unicredit bank d.d.</v>
      </c>
      <c r="AP37" s="5"/>
      <c r="AQ37" s="5"/>
      <c r="AY37" s="5"/>
      <c r="BE37" s="5"/>
    </row>
    <row r="38" spans="1:57" s="3" customFormat="1" ht="120" x14ac:dyDescent="0.25">
      <c r="A38" s="229"/>
      <c r="B38" s="245"/>
      <c r="C38" s="229"/>
      <c r="D38" s="230">
        <v>37</v>
      </c>
      <c r="E38" s="200" t="s">
        <v>410</v>
      </c>
      <c r="F38" s="200" t="s">
        <v>47</v>
      </c>
      <c r="G38" s="203" t="s">
        <v>48</v>
      </c>
      <c r="H38" s="203">
        <v>1</v>
      </c>
      <c r="I38" s="231" t="s">
        <v>224</v>
      </c>
      <c r="J38" s="232">
        <v>0.70694444444444449</v>
      </c>
      <c r="K38" s="200" t="s">
        <v>47</v>
      </c>
      <c r="L38" s="200" t="s">
        <v>411</v>
      </c>
      <c r="M38" s="217" t="s">
        <v>412</v>
      </c>
      <c r="N38" s="217" t="s">
        <v>412</v>
      </c>
      <c r="O38" s="200" t="s">
        <v>415</v>
      </c>
      <c r="P38" s="217" t="s">
        <v>413</v>
      </c>
      <c r="Q38" s="238" t="s">
        <v>414</v>
      </c>
      <c r="R38" s="200" t="s">
        <v>416</v>
      </c>
      <c r="S38" s="200" t="s">
        <v>56</v>
      </c>
      <c r="T38" s="200" t="s">
        <v>417</v>
      </c>
      <c r="U38" s="233" t="str">
        <f t="shared" si="0"/>
        <v xml:space="preserve">Ivana Meštrovića bb Novi Travnik 72290 Novi Travnik </v>
      </c>
      <c r="V38" s="213">
        <v>42362812390005</v>
      </c>
      <c r="W38" s="201" t="s">
        <v>418</v>
      </c>
      <c r="X38" s="217" t="s">
        <v>412</v>
      </c>
      <c r="Y38" s="217" t="s">
        <v>413</v>
      </c>
      <c r="Z38" s="234">
        <v>17650</v>
      </c>
      <c r="AA38" s="234">
        <v>17650</v>
      </c>
      <c r="AB38" s="235">
        <v>17650</v>
      </c>
      <c r="AC38" s="234" t="str">
        <f t="shared" si="5"/>
        <v>17.650,00</v>
      </c>
      <c r="AD38" s="235">
        <v>17650</v>
      </c>
      <c r="AE38" s="234" t="str">
        <f t="shared" si="6"/>
        <v>17.650,00</v>
      </c>
      <c r="AF38" s="234">
        <f t="shared" si="2"/>
        <v>14120</v>
      </c>
      <c r="AG38" s="234" t="str">
        <f t="shared" si="3"/>
        <v>14.120,00</v>
      </c>
      <c r="AH38" s="234">
        <f t="shared" si="4"/>
        <v>3530</v>
      </c>
      <c r="AI38" s="234" t="str">
        <f t="shared" si="7"/>
        <v>3.530,00</v>
      </c>
      <c r="AJ38" s="236">
        <v>1</v>
      </c>
      <c r="AK38" s="236" t="str">
        <f t="shared" si="8"/>
        <v>100,00%</v>
      </c>
      <c r="AL38" s="236" t="s">
        <v>419</v>
      </c>
      <c r="AM38" s="236" t="s">
        <v>211</v>
      </c>
      <c r="AN38" s="236" t="s">
        <v>420</v>
      </c>
      <c r="AO38" s="229" t="str">
        <f t="shared" si="1"/>
        <v xml:space="preserve">HAABBA22, Addiko Bank d.d. </v>
      </c>
      <c r="AP38" s="5"/>
      <c r="AQ38" s="5"/>
      <c r="AY38" s="5"/>
      <c r="BE38" s="5"/>
    </row>
    <row r="39" spans="1:57" s="11" customFormat="1" ht="75" x14ac:dyDescent="0.25">
      <c r="A39" s="218"/>
      <c r="B39" s="247"/>
      <c r="C39" s="218"/>
      <c r="D39" s="230">
        <v>38</v>
      </c>
      <c r="E39" s="200" t="s">
        <v>421</v>
      </c>
      <c r="F39" s="200" t="s">
        <v>47</v>
      </c>
      <c r="G39" s="203" t="s">
        <v>48</v>
      </c>
      <c r="H39" s="203">
        <v>1</v>
      </c>
      <c r="I39" s="231" t="s">
        <v>49</v>
      </c>
      <c r="J39" s="232">
        <v>0.54374999999999996</v>
      </c>
      <c r="K39" s="232" t="s">
        <v>47</v>
      </c>
      <c r="L39" s="200" t="s">
        <v>422</v>
      </c>
      <c r="M39" s="201" t="s">
        <v>423</v>
      </c>
      <c r="N39" s="201" t="s">
        <v>423</v>
      </c>
      <c r="O39" s="200" t="s">
        <v>426</v>
      </c>
      <c r="P39" s="201" t="s">
        <v>424</v>
      </c>
      <c r="Q39" s="238" t="s">
        <v>425</v>
      </c>
      <c r="R39" s="200" t="s">
        <v>195</v>
      </c>
      <c r="S39" s="200" t="s">
        <v>56</v>
      </c>
      <c r="T39" s="200" t="s">
        <v>427</v>
      </c>
      <c r="U39" s="233" t="str">
        <f t="shared" si="0"/>
        <v>Rudarska 3 Livno 80 101 Livno</v>
      </c>
      <c r="V39" s="213">
        <v>4281315340008</v>
      </c>
      <c r="W39" s="201" t="s">
        <v>428</v>
      </c>
      <c r="X39" s="201" t="s">
        <v>423</v>
      </c>
      <c r="Y39" s="201" t="s">
        <v>424</v>
      </c>
      <c r="Z39" s="234">
        <v>40000</v>
      </c>
      <c r="AA39" s="234">
        <v>40000</v>
      </c>
      <c r="AB39" s="235">
        <v>40000</v>
      </c>
      <c r="AC39" s="234" t="str">
        <f t="shared" si="5"/>
        <v>40.000,00</v>
      </c>
      <c r="AD39" s="235">
        <v>40000</v>
      </c>
      <c r="AE39" s="234" t="str">
        <f t="shared" si="6"/>
        <v>40.000,00</v>
      </c>
      <c r="AF39" s="234">
        <f t="shared" si="2"/>
        <v>32000</v>
      </c>
      <c r="AG39" s="234" t="str">
        <f t="shared" si="3"/>
        <v>32.000,00</v>
      </c>
      <c r="AH39" s="234">
        <f t="shared" si="4"/>
        <v>8000</v>
      </c>
      <c r="AI39" s="234" t="str">
        <f t="shared" si="7"/>
        <v>8.000,00</v>
      </c>
      <c r="AJ39" s="236">
        <v>1</v>
      </c>
      <c r="AK39" s="236" t="str">
        <f t="shared" si="8"/>
        <v>100,00%</v>
      </c>
      <c r="AL39" s="236" t="s">
        <v>429</v>
      </c>
      <c r="AM39" s="236" t="s">
        <v>430</v>
      </c>
      <c r="AN39" s="236" t="s">
        <v>431</v>
      </c>
      <c r="AO39" s="229" t="str">
        <f t="shared" si="1"/>
        <v>RZBABA2S, ZMAJA OD BOSNE BB SARAJEVO</v>
      </c>
      <c r="AP39" s="10"/>
      <c r="AQ39" s="10"/>
      <c r="AY39" s="10"/>
      <c r="BE39" s="10"/>
    </row>
    <row r="40" spans="1:57" s="3" customFormat="1" ht="165" x14ac:dyDescent="0.25">
      <c r="A40" s="229"/>
      <c r="B40" s="245"/>
      <c r="C40" s="229"/>
      <c r="D40" s="230">
        <v>39</v>
      </c>
      <c r="E40" s="200" t="s">
        <v>432</v>
      </c>
      <c r="F40" s="200" t="s">
        <v>47</v>
      </c>
      <c r="G40" s="203" t="s">
        <v>48</v>
      </c>
      <c r="H40" s="203">
        <v>1</v>
      </c>
      <c r="I40" s="231" t="s">
        <v>64</v>
      </c>
      <c r="J40" s="232">
        <v>0.65178240740740745</v>
      </c>
      <c r="K40" s="205" t="s">
        <v>47</v>
      </c>
      <c r="L40" s="201" t="s">
        <v>433</v>
      </c>
      <c r="M40" s="200" t="s">
        <v>434</v>
      </c>
      <c r="N40" s="200" t="s">
        <v>434</v>
      </c>
      <c r="O40" s="200" t="s">
        <v>437</v>
      </c>
      <c r="P40" s="200" t="s">
        <v>435</v>
      </c>
      <c r="Q40" s="238" t="s">
        <v>436</v>
      </c>
      <c r="R40" s="200" t="s">
        <v>406</v>
      </c>
      <c r="S40" s="200" t="s">
        <v>56</v>
      </c>
      <c r="T40" s="200" t="s">
        <v>438</v>
      </c>
      <c r="U40" s="233" t="str">
        <f t="shared" si="0"/>
        <v xml:space="preserve">Treća ulica broj 45  Orašje 76270 Orašje </v>
      </c>
      <c r="V40" s="213">
        <v>4254051610004</v>
      </c>
      <c r="W40" s="201" t="s">
        <v>439</v>
      </c>
      <c r="X40" s="200" t="s">
        <v>434</v>
      </c>
      <c r="Y40" s="200" t="s">
        <v>435</v>
      </c>
      <c r="Z40" s="234">
        <v>40000</v>
      </c>
      <c r="AA40" s="234">
        <v>36000</v>
      </c>
      <c r="AB40" s="235">
        <v>36000</v>
      </c>
      <c r="AC40" s="234" t="str">
        <f t="shared" si="5"/>
        <v>36.000,00</v>
      </c>
      <c r="AD40" s="235">
        <v>36000</v>
      </c>
      <c r="AE40" s="234" t="str">
        <f t="shared" si="6"/>
        <v>36.000,00</v>
      </c>
      <c r="AF40" s="234">
        <f t="shared" si="2"/>
        <v>28800</v>
      </c>
      <c r="AG40" s="234" t="str">
        <f t="shared" si="3"/>
        <v>28.800,00</v>
      </c>
      <c r="AH40" s="234">
        <f t="shared" si="4"/>
        <v>7200</v>
      </c>
      <c r="AI40" s="234" t="str">
        <f t="shared" si="7"/>
        <v>7.200,00</v>
      </c>
      <c r="AJ40" s="236">
        <v>1</v>
      </c>
      <c r="AK40" s="236" t="str">
        <f t="shared" si="8"/>
        <v>100,00%</v>
      </c>
      <c r="AL40" s="236" t="s">
        <v>440</v>
      </c>
      <c r="AM40" s="236" t="s">
        <v>61</v>
      </c>
      <c r="AN40" s="236" t="s">
        <v>141</v>
      </c>
      <c r="AO40" s="229" t="str">
        <f t="shared" si="1"/>
        <v>UNCRBA22, UniCredit Bank d.d.</v>
      </c>
      <c r="AP40" s="5"/>
      <c r="AQ40" s="5"/>
      <c r="AY40" s="5"/>
      <c r="BE40" s="5"/>
    </row>
    <row r="41" spans="1:57" s="13" customFormat="1" ht="75.75" thickBot="1" x14ac:dyDescent="0.3">
      <c r="A41" s="244"/>
      <c r="B41" s="248"/>
      <c r="C41" s="244"/>
      <c r="D41" s="230">
        <v>40</v>
      </c>
      <c r="E41" s="200" t="s">
        <v>441</v>
      </c>
      <c r="F41" s="200" t="s">
        <v>47</v>
      </c>
      <c r="G41" s="203" t="s">
        <v>48</v>
      </c>
      <c r="H41" s="203">
        <v>1</v>
      </c>
      <c r="I41" s="231" t="s">
        <v>49</v>
      </c>
      <c r="J41" s="232">
        <v>0.66388888888888886</v>
      </c>
      <c r="K41" s="200" t="s">
        <v>47</v>
      </c>
      <c r="L41" s="201" t="s">
        <v>442</v>
      </c>
      <c r="M41" s="200" t="s">
        <v>443</v>
      </c>
      <c r="N41" s="200" t="s">
        <v>443</v>
      </c>
      <c r="O41" s="200" t="s">
        <v>446</v>
      </c>
      <c r="P41" s="200" t="s">
        <v>444</v>
      </c>
      <c r="Q41" s="238" t="s">
        <v>445</v>
      </c>
      <c r="R41" s="201" t="s">
        <v>406</v>
      </c>
      <c r="S41" s="201" t="s">
        <v>56</v>
      </c>
      <c r="T41" s="200" t="s">
        <v>447</v>
      </c>
      <c r="U41" s="233" t="str">
        <f t="shared" si="0"/>
        <v xml:space="preserve">Ivana Mažuranića 10  Domaljevac-Šamac 76 233  Domaljevac, Domaljevac-Šamac </v>
      </c>
      <c r="V41" s="213">
        <v>4254082410003</v>
      </c>
      <c r="W41" s="201" t="s">
        <v>448</v>
      </c>
      <c r="X41" s="200" t="s">
        <v>443</v>
      </c>
      <c r="Y41" s="200" t="s">
        <v>444</v>
      </c>
      <c r="Z41" s="234">
        <v>37806.29</v>
      </c>
      <c r="AA41" s="234">
        <v>37806.29</v>
      </c>
      <c r="AB41" s="235">
        <v>37806.29</v>
      </c>
      <c r="AC41" s="234" t="str">
        <f t="shared" si="5"/>
        <v>37.806,29</v>
      </c>
      <c r="AD41" s="234">
        <v>37806.29</v>
      </c>
      <c r="AE41" s="234" t="str">
        <f>TEXT(AD41,"0.00,00")</f>
        <v>37.806,29</v>
      </c>
      <c r="AF41" s="214">
        <f t="shared" si="2"/>
        <v>30245.032000000003</v>
      </c>
      <c r="AG41" s="234" t="str">
        <f t="shared" si="3"/>
        <v>30.245,03</v>
      </c>
      <c r="AH41" s="214">
        <f t="shared" si="4"/>
        <v>7561.2580000000007</v>
      </c>
      <c r="AI41" s="234" t="str">
        <f t="shared" si="7"/>
        <v>7.561,26</v>
      </c>
      <c r="AJ41" s="236">
        <v>1</v>
      </c>
      <c r="AK41" s="236" t="str">
        <f t="shared" si="8"/>
        <v>100,00%</v>
      </c>
      <c r="AL41" s="236" t="s">
        <v>449</v>
      </c>
      <c r="AM41" s="236" t="s">
        <v>211</v>
      </c>
      <c r="AN41" s="236" t="s">
        <v>252</v>
      </c>
      <c r="AO41" s="229" t="str">
        <f t="shared" si="1"/>
        <v>HAABBA22, Addiko Bank d.d</v>
      </c>
      <c r="AP41" s="12"/>
      <c r="AQ41" s="12"/>
      <c r="AY41" s="12"/>
      <c r="BE41" s="12"/>
    </row>
    <row r="42" spans="1:57" ht="15.75" thickTop="1" x14ac:dyDescent="0.25">
      <c r="AD42" s="14"/>
    </row>
    <row r="43" spans="1:57" x14ac:dyDescent="0.25">
      <c r="AB43" s="15">
        <f>SUM(AB2:AB41)</f>
        <v>1339459.1999999997</v>
      </c>
      <c r="AC43" s="15"/>
      <c r="AD43" s="15">
        <f>SUM(AD2:AD41)</f>
        <v>1339459.1999999997</v>
      </c>
    </row>
    <row r="44" spans="1:57" x14ac:dyDescent="0.25">
      <c r="O44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A340-9C34-4D45-A0BC-24B10943D8A8}">
  <dimension ref="A1:H39"/>
  <sheetViews>
    <sheetView tabSelected="1" workbookViewId="0">
      <selection activeCell="P13" sqref="P13"/>
    </sheetView>
  </sheetViews>
  <sheetFormatPr defaultRowHeight="15" x14ac:dyDescent="0.25"/>
  <cols>
    <col min="1" max="1" width="3.85546875" customWidth="1"/>
    <col min="2" max="2" width="24.42578125" bestFit="1" customWidth="1"/>
    <col min="3" max="3" width="16.5703125" customWidth="1"/>
    <col min="4" max="4" width="3.28515625" bestFit="1" customWidth="1"/>
    <col min="5" max="5" width="17.42578125" customWidth="1"/>
    <col min="6" max="6" width="9.140625" customWidth="1"/>
    <col min="7" max="7" width="8" customWidth="1"/>
  </cols>
  <sheetData>
    <row r="1" spans="1:8" x14ac:dyDescent="0.25">
      <c r="A1" s="160"/>
      <c r="B1" s="161"/>
      <c r="C1" s="161"/>
      <c r="D1" s="161"/>
      <c r="E1" s="161"/>
      <c r="F1" s="161"/>
      <c r="G1" s="162"/>
    </row>
    <row r="2" spans="1:8" x14ac:dyDescent="0.25">
      <c r="A2" s="163"/>
      <c r="G2" s="164"/>
    </row>
    <row r="3" spans="1:8" x14ac:dyDescent="0.25">
      <c r="A3" s="163"/>
      <c r="G3" s="164"/>
    </row>
    <row r="4" spans="1:8" ht="15.75" x14ac:dyDescent="0.25">
      <c r="A4" s="163"/>
      <c r="B4" s="280" t="s">
        <v>0</v>
      </c>
      <c r="C4" s="280"/>
      <c r="D4" s="280"/>
      <c r="E4" s="280"/>
      <c r="F4" s="280"/>
      <c r="G4" s="164"/>
    </row>
    <row r="5" spans="1:8" ht="85.5" customHeight="1" x14ac:dyDescent="0.25">
      <c r="A5" s="163"/>
      <c r="B5" s="279" t="s">
        <v>1</v>
      </c>
      <c r="C5" s="279"/>
      <c r="D5" s="279"/>
      <c r="E5" s="279"/>
      <c r="F5" s="279"/>
      <c r="G5" s="164"/>
    </row>
    <row r="6" spans="1:8" ht="15.75" x14ac:dyDescent="0.25">
      <c r="A6" s="163"/>
      <c r="B6" s="154" t="s">
        <v>2</v>
      </c>
      <c r="C6" s="276">
        <v>2</v>
      </c>
      <c r="G6" s="164"/>
    </row>
    <row r="7" spans="1:8" ht="16.5" thickBot="1" x14ac:dyDescent="0.3">
      <c r="A7" s="163"/>
      <c r="B7" s="154"/>
      <c r="G7" s="164"/>
    </row>
    <row r="8" spans="1:8" ht="16.5" thickBot="1" x14ac:dyDescent="0.3">
      <c r="A8" s="163"/>
      <c r="B8" s="154" t="s">
        <v>509</v>
      </c>
      <c r="C8" s="104"/>
      <c r="D8" s="155" t="s">
        <v>13</v>
      </c>
      <c r="E8" s="169"/>
      <c r="G8" s="164"/>
      <c r="H8" s="113" t="s">
        <v>572</v>
      </c>
    </row>
    <row r="9" spans="1:8" ht="15.75" x14ac:dyDescent="0.25">
      <c r="A9" s="163"/>
      <c r="B9" s="154"/>
      <c r="G9" s="164"/>
    </row>
    <row r="10" spans="1:8" ht="15.75" x14ac:dyDescent="0.25">
      <c r="A10" s="163"/>
      <c r="B10" s="156" t="s">
        <v>3</v>
      </c>
      <c r="G10" s="164"/>
    </row>
    <row r="11" spans="1:8" ht="15.75" customHeight="1" thickBot="1" x14ac:dyDescent="0.3">
      <c r="A11" s="163"/>
      <c r="G11" s="164"/>
    </row>
    <row r="12" spans="1:8" ht="16.5" thickBot="1" x14ac:dyDescent="0.3">
      <c r="A12" s="163"/>
      <c r="B12" s="154" t="s">
        <v>4</v>
      </c>
      <c r="C12" s="287"/>
      <c r="D12" s="288"/>
      <c r="E12" s="288"/>
      <c r="F12" s="289"/>
      <c r="G12" s="164"/>
      <c r="H12" s="113" t="s">
        <v>571</v>
      </c>
    </row>
    <row r="13" spans="1:8" ht="16.5" thickBot="1" x14ac:dyDescent="0.3">
      <c r="A13" s="163"/>
      <c r="B13" s="154"/>
      <c r="C13" s="157"/>
      <c r="D13" s="157"/>
      <c r="E13" s="157"/>
      <c r="F13" s="157"/>
      <c r="G13" s="164"/>
    </row>
    <row r="14" spans="1:8" ht="16.5" thickBot="1" x14ac:dyDescent="0.3">
      <c r="A14" s="163"/>
      <c r="B14" s="154" t="s">
        <v>5</v>
      </c>
      <c r="C14" s="284" t="e">
        <f>_xlfn.XLOOKUP(C12,BAZA!L2:L41,BAZA!U2:U41)</f>
        <v>#N/A</v>
      </c>
      <c r="D14" s="285"/>
      <c r="E14" s="285"/>
      <c r="F14" s="286"/>
      <c r="G14" s="164"/>
      <c r="H14" s="113" t="s">
        <v>574</v>
      </c>
    </row>
    <row r="15" spans="1:8" ht="16.5" thickBot="1" x14ac:dyDescent="0.3">
      <c r="A15" s="163"/>
      <c r="B15" s="154"/>
      <c r="C15" s="157"/>
      <c r="D15" s="157"/>
      <c r="E15" s="157"/>
      <c r="F15" s="157"/>
      <c r="G15" s="164"/>
    </row>
    <row r="16" spans="1:8" ht="16.5" thickBot="1" x14ac:dyDescent="0.3">
      <c r="A16" s="163"/>
      <c r="B16" s="154" t="s">
        <v>6</v>
      </c>
      <c r="C16" s="281" t="e">
        <f>_xlfn.XLOOKUP(C12,BAZA!L2:L41,BAZA!V2:V41)</f>
        <v>#N/A</v>
      </c>
      <c r="D16" s="282"/>
      <c r="E16" s="282"/>
      <c r="F16" s="283"/>
      <c r="G16" s="164"/>
      <c r="H16" s="113" t="s">
        <v>573</v>
      </c>
    </row>
    <row r="17" spans="1:8" ht="16.5" thickBot="1" x14ac:dyDescent="0.3">
      <c r="A17" s="163"/>
      <c r="B17" s="154"/>
      <c r="C17" s="157"/>
      <c r="D17" s="157"/>
      <c r="E17" s="157"/>
      <c r="F17" s="157"/>
      <c r="G17" s="164"/>
    </row>
    <row r="18" spans="1:8" ht="16.5" thickBot="1" x14ac:dyDescent="0.3">
      <c r="A18" s="163"/>
      <c r="B18" s="154" t="s">
        <v>7</v>
      </c>
      <c r="C18" s="281" t="e">
        <f>_xlfn.XLOOKUP(C12,BAZA!L2:L41,BAZA!AO2:AO41)</f>
        <v>#N/A</v>
      </c>
      <c r="D18" s="282"/>
      <c r="E18" s="282"/>
      <c r="F18" s="283"/>
      <c r="G18" s="164"/>
      <c r="H18" s="113" t="s">
        <v>573</v>
      </c>
    </row>
    <row r="19" spans="1:8" ht="16.5" thickBot="1" x14ac:dyDescent="0.3">
      <c r="A19" s="163"/>
      <c r="B19" s="154"/>
      <c r="C19" s="157"/>
      <c r="D19" s="157"/>
      <c r="E19" s="157"/>
      <c r="F19" s="157"/>
      <c r="G19" s="164"/>
    </row>
    <row r="20" spans="1:8" ht="16.5" thickBot="1" x14ac:dyDescent="0.3">
      <c r="A20" s="163"/>
      <c r="B20" s="154" t="s">
        <v>8</v>
      </c>
      <c r="C20" s="284" t="e">
        <f>_xlfn.XLOOKUP(C12,BAZA!L2:L41,BAZA!AL2:AL41)</f>
        <v>#N/A</v>
      </c>
      <c r="D20" s="285"/>
      <c r="E20" s="285"/>
      <c r="F20" s="286"/>
      <c r="G20" s="164"/>
      <c r="H20" s="113" t="s">
        <v>573</v>
      </c>
    </row>
    <row r="21" spans="1:8" ht="16.5" thickBot="1" x14ac:dyDescent="0.3">
      <c r="A21" s="163"/>
      <c r="B21" s="154"/>
      <c r="C21" s="157"/>
      <c r="D21" s="157"/>
      <c r="E21" s="157"/>
      <c r="F21" s="157"/>
      <c r="G21" s="164"/>
    </row>
    <row r="22" spans="1:8" ht="16.5" thickBot="1" x14ac:dyDescent="0.3">
      <c r="A22" s="163"/>
      <c r="B22" s="154" t="s">
        <v>9</v>
      </c>
      <c r="C22" s="284" t="s">
        <v>569</v>
      </c>
      <c r="D22" s="285"/>
      <c r="E22" s="285"/>
      <c r="F22" s="286"/>
      <c r="G22" s="164"/>
      <c r="H22" s="113" t="s">
        <v>573</v>
      </c>
    </row>
    <row r="23" spans="1:8" ht="16.5" thickBot="1" x14ac:dyDescent="0.3">
      <c r="A23" s="163"/>
      <c r="B23" s="154"/>
      <c r="C23" s="157"/>
      <c r="D23" s="157"/>
      <c r="E23" s="157"/>
      <c r="F23" s="157"/>
      <c r="G23" s="164"/>
    </row>
    <row r="24" spans="1:8" ht="16.5" thickBot="1" x14ac:dyDescent="0.3">
      <c r="A24" s="163"/>
      <c r="B24" s="154" t="s">
        <v>10</v>
      </c>
      <c r="C24" s="284" t="e">
        <f>_xlfn.XLOOKUP(C12,BAZA!L2:L41,BAZA!W2:W41)</f>
        <v>#N/A</v>
      </c>
      <c r="D24" s="285"/>
      <c r="E24" s="285"/>
      <c r="F24" s="286"/>
      <c r="G24" s="164"/>
      <c r="H24" s="113" t="s">
        <v>573</v>
      </c>
    </row>
    <row r="25" spans="1:8" ht="16.5" thickBot="1" x14ac:dyDescent="0.3">
      <c r="A25" s="163"/>
      <c r="B25" s="154"/>
      <c r="C25" s="157"/>
      <c r="D25" s="157"/>
      <c r="E25" s="157"/>
      <c r="F25" s="157"/>
      <c r="G25" s="164"/>
    </row>
    <row r="26" spans="1:8" ht="16.5" thickBot="1" x14ac:dyDescent="0.3">
      <c r="A26" s="163"/>
      <c r="B26" s="154" t="s">
        <v>11</v>
      </c>
      <c r="C26" s="284" t="e">
        <f>_xlfn.XLOOKUP(C12,BAZA!L2:L41,BAZA!E2:E41)</f>
        <v>#N/A</v>
      </c>
      <c r="D26" s="285"/>
      <c r="E26" s="285"/>
      <c r="F26" s="286"/>
      <c r="G26" s="164"/>
      <c r="H26" s="113" t="s">
        <v>573</v>
      </c>
    </row>
    <row r="27" spans="1:8" ht="16.5" thickBot="1" x14ac:dyDescent="0.3">
      <c r="A27" s="163"/>
      <c r="B27" s="156"/>
      <c r="C27" s="157"/>
      <c r="D27" s="157"/>
      <c r="E27" s="157"/>
      <c r="F27" s="157"/>
      <c r="G27" s="164"/>
    </row>
    <row r="28" spans="1:8" ht="16.5" thickBot="1" x14ac:dyDescent="0.3">
      <c r="A28" s="163"/>
      <c r="B28" s="154" t="s">
        <v>12</v>
      </c>
      <c r="C28" s="284" t="e">
        <f>_xlfn.XLOOKUP(C12,BAZA!L2:L41,BAZA!K2:K41)</f>
        <v>#N/A</v>
      </c>
      <c r="D28" s="285"/>
      <c r="E28" s="285"/>
      <c r="F28" s="286"/>
      <c r="G28" s="164"/>
      <c r="H28" s="113" t="s">
        <v>573</v>
      </c>
    </row>
    <row r="29" spans="1:8" ht="16.5" thickBot="1" x14ac:dyDescent="0.3">
      <c r="A29" s="163"/>
      <c r="B29" s="156"/>
      <c r="C29" s="157"/>
      <c r="D29" s="157"/>
      <c r="E29" s="157"/>
      <c r="F29" s="157"/>
      <c r="G29" s="164"/>
    </row>
    <row r="30" spans="1:8" ht="16.5" thickBot="1" x14ac:dyDescent="0.3">
      <c r="A30" s="163"/>
      <c r="B30" s="154" t="s">
        <v>451</v>
      </c>
      <c r="C30" s="284" t="e">
        <f>_xlfn.XLOOKUP(C12,BAZA!L2:L41,BAZA!AI2:AI41)</f>
        <v>#N/A</v>
      </c>
      <c r="D30" s="285"/>
      <c r="E30" s="285"/>
      <c r="F30" s="286"/>
      <c r="G30" s="164"/>
      <c r="H30" s="113" t="s">
        <v>573</v>
      </c>
    </row>
    <row r="31" spans="1:8" x14ac:dyDescent="0.25">
      <c r="A31" s="163"/>
      <c r="G31" s="164"/>
    </row>
    <row r="32" spans="1:8" ht="61.5" customHeight="1" x14ac:dyDescent="0.25">
      <c r="A32" s="163"/>
      <c r="B32" s="278" t="s">
        <v>452</v>
      </c>
      <c r="C32" s="278"/>
      <c r="D32" s="278"/>
      <c r="E32" s="278"/>
      <c r="G32" s="164"/>
    </row>
    <row r="33" spans="1:7" ht="10.15" customHeight="1" x14ac:dyDescent="0.25">
      <c r="A33" s="163"/>
      <c r="B33" s="16"/>
      <c r="C33" s="16"/>
      <c r="D33" s="16"/>
      <c r="E33" s="16"/>
      <c r="F33" s="16"/>
      <c r="G33" s="165"/>
    </row>
    <row r="34" spans="1:7" ht="10.9" customHeight="1" x14ac:dyDescent="0.25">
      <c r="A34" s="163"/>
      <c r="G34" s="164"/>
    </row>
    <row r="35" spans="1:7" x14ac:dyDescent="0.25">
      <c r="A35" s="163"/>
      <c r="B35" s="158" t="s">
        <v>456</v>
      </c>
      <c r="C35" s="159" t="s">
        <v>453</v>
      </c>
      <c r="D35" s="158" t="s">
        <v>454</v>
      </c>
      <c r="E35" s="158"/>
      <c r="G35" s="164"/>
    </row>
    <row r="36" spans="1:7" x14ac:dyDescent="0.25">
      <c r="A36" s="163"/>
      <c r="B36" s="158"/>
      <c r="C36" s="158"/>
      <c r="D36" s="158"/>
      <c r="E36" s="158"/>
      <c r="G36" s="164"/>
    </row>
    <row r="37" spans="1:7" x14ac:dyDescent="0.25">
      <c r="A37" s="163"/>
      <c r="B37" s="158"/>
      <c r="C37" s="158"/>
      <c r="D37" s="158"/>
      <c r="E37" s="158"/>
      <c r="G37" s="164"/>
    </row>
    <row r="38" spans="1:7" x14ac:dyDescent="0.25">
      <c r="A38" s="163"/>
      <c r="B38" s="158"/>
      <c r="C38" s="158"/>
      <c r="D38" s="158" t="s">
        <v>455</v>
      </c>
      <c r="E38" s="158"/>
      <c r="G38" s="164"/>
    </row>
    <row r="39" spans="1:7" ht="15.75" thickBot="1" x14ac:dyDescent="0.3">
      <c r="A39" s="166"/>
      <c r="B39" s="167"/>
      <c r="C39" s="167"/>
      <c r="D39" s="167"/>
      <c r="E39" s="167"/>
      <c r="F39" s="167"/>
      <c r="G39" s="168"/>
    </row>
  </sheetData>
  <mergeCells count="13">
    <mergeCell ref="B32:E32"/>
    <mergeCell ref="B5:F5"/>
    <mergeCell ref="B4:F4"/>
    <mergeCell ref="C16:F16"/>
    <mergeCell ref="C18:F18"/>
    <mergeCell ref="C20:F20"/>
    <mergeCell ref="C24:F24"/>
    <mergeCell ref="C26:F26"/>
    <mergeCell ref="C28:F28"/>
    <mergeCell ref="C30:F30"/>
    <mergeCell ref="C14:F14"/>
    <mergeCell ref="C22:F22"/>
    <mergeCell ref="C12:F12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E4A3D68-D7EA-4CF9-B711-BD3D58EC3E84}">
          <x14:formula1>
            <xm:f>BAZA!$L$2:$L$41</xm:f>
          </x14:formula1>
          <xm:sqref>C12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2C5ED-189D-49E3-B868-7A6A212A7125}">
  <dimension ref="B1:L603"/>
  <sheetViews>
    <sheetView topLeftCell="A141" workbookViewId="0">
      <selection activeCell="J168" sqref="J168"/>
    </sheetView>
  </sheetViews>
  <sheetFormatPr defaultColWidth="27" defaultRowHeight="69.75" customHeight="1" outlineLevelRow="1" x14ac:dyDescent="0.25"/>
  <cols>
    <col min="1" max="2" width="2" style="21" customWidth="1"/>
    <col min="3" max="3" width="4.5703125" style="21" customWidth="1"/>
    <col min="4" max="4" width="30.7109375" style="21" customWidth="1"/>
    <col min="5" max="5" width="20.5703125" style="260" customWidth="1"/>
    <col min="6" max="7" width="18.7109375" style="21" customWidth="1"/>
    <col min="8" max="8" width="15.5703125" style="260" customWidth="1"/>
    <col min="9" max="9" width="15.28515625" style="21" customWidth="1"/>
    <col min="10" max="10" width="17.140625" style="21" customWidth="1"/>
    <col min="11" max="11" width="22.7109375" style="21" customWidth="1"/>
    <col min="12" max="12" width="2.7109375" style="21" customWidth="1"/>
    <col min="13" max="13" width="2" style="21" customWidth="1"/>
    <col min="14" max="16384" width="27" style="21"/>
  </cols>
  <sheetData>
    <row r="1" spans="2:12" ht="62.25" customHeight="1" x14ac:dyDescent="0.25">
      <c r="B1" s="179"/>
      <c r="C1" s="180"/>
      <c r="D1" s="181"/>
      <c r="E1" s="251"/>
      <c r="F1" s="181"/>
      <c r="G1" s="181"/>
      <c r="H1" s="251"/>
      <c r="I1" s="181"/>
      <c r="J1" s="181"/>
      <c r="K1" s="181"/>
      <c r="L1" s="182"/>
    </row>
    <row r="2" spans="2:12" ht="15.75" x14ac:dyDescent="0.25">
      <c r="B2" s="183"/>
      <c r="C2" s="292" t="s">
        <v>479</v>
      </c>
      <c r="D2" s="293"/>
      <c r="E2" s="293"/>
      <c r="F2" s="293"/>
      <c r="G2" s="293"/>
      <c r="H2" s="293"/>
      <c r="I2" s="293"/>
      <c r="J2" s="293"/>
      <c r="K2" s="294"/>
      <c r="L2" s="184" t="s">
        <v>457</v>
      </c>
    </row>
    <row r="3" spans="2:12" ht="15" x14ac:dyDescent="0.25">
      <c r="B3" s="183"/>
      <c r="C3" s="295" t="s">
        <v>577</v>
      </c>
      <c r="D3" s="296"/>
      <c r="E3" s="296"/>
      <c r="F3" s="296"/>
      <c r="G3" s="296"/>
      <c r="H3" s="296"/>
      <c r="I3" s="296"/>
      <c r="J3" s="296"/>
      <c r="K3" s="297"/>
      <c r="L3" s="185" t="s">
        <v>458</v>
      </c>
    </row>
    <row r="4" spans="2:12" ht="15" x14ac:dyDescent="0.25">
      <c r="B4" s="183"/>
      <c r="C4" s="290" t="s">
        <v>481</v>
      </c>
      <c r="D4" s="291"/>
      <c r="E4" s="291"/>
      <c r="F4" s="291"/>
      <c r="G4" s="291"/>
      <c r="H4" s="291"/>
      <c r="I4" s="291"/>
      <c r="J4" s="291"/>
      <c r="K4" s="291"/>
      <c r="L4" s="186"/>
    </row>
    <row r="5" spans="2:12" ht="15.75" thickBot="1" x14ac:dyDescent="0.3">
      <c r="B5" s="183"/>
      <c r="C5" s="302" t="s">
        <v>480</v>
      </c>
      <c r="D5" s="303"/>
      <c r="E5" s="303"/>
      <c r="F5" s="303"/>
      <c r="G5" s="303"/>
      <c r="H5" s="303"/>
      <c r="I5" s="303"/>
      <c r="J5" s="303"/>
      <c r="K5" s="303"/>
      <c r="L5" s="186"/>
    </row>
    <row r="6" spans="2:12" ht="19.899999999999999" customHeight="1" thickBot="1" x14ac:dyDescent="0.3">
      <c r="B6" s="183"/>
      <c r="C6" s="314" t="s">
        <v>482</v>
      </c>
      <c r="D6" s="315"/>
      <c r="E6" s="316"/>
      <c r="F6" s="317" t="s">
        <v>483</v>
      </c>
      <c r="G6" s="315"/>
      <c r="H6" s="315"/>
      <c r="I6" s="315"/>
      <c r="J6" s="316"/>
      <c r="K6" s="300" t="s">
        <v>491</v>
      </c>
      <c r="L6" s="187"/>
    </row>
    <row r="7" spans="2:12" ht="63" customHeight="1" thickBot="1" x14ac:dyDescent="0.3">
      <c r="B7" s="183"/>
      <c r="C7" s="170" t="s">
        <v>484</v>
      </c>
      <c r="D7" s="73" t="s">
        <v>485</v>
      </c>
      <c r="E7" s="252" t="s">
        <v>486</v>
      </c>
      <c r="F7" s="74" t="s">
        <v>487</v>
      </c>
      <c r="G7" s="73" t="s">
        <v>488</v>
      </c>
      <c r="H7" s="268" t="s">
        <v>486</v>
      </c>
      <c r="I7" s="75" t="s">
        <v>489</v>
      </c>
      <c r="J7" s="28" t="s">
        <v>490</v>
      </c>
      <c r="K7" s="301"/>
      <c r="L7" s="187"/>
    </row>
    <row r="8" spans="2:12" ht="16.5" customHeight="1" thickBot="1" x14ac:dyDescent="0.3">
      <c r="B8" s="183"/>
      <c r="C8" s="342" t="s">
        <v>575</v>
      </c>
      <c r="D8" s="29"/>
      <c r="E8" s="253"/>
      <c r="F8" s="29"/>
      <c r="G8" s="29"/>
      <c r="H8" s="253"/>
      <c r="I8" s="30"/>
      <c r="J8" s="30"/>
      <c r="K8" s="31"/>
      <c r="L8" s="188"/>
    </row>
    <row r="9" spans="2:12" ht="15" x14ac:dyDescent="0.25">
      <c r="B9" s="183"/>
      <c r="C9" s="172"/>
      <c r="D9" s="33"/>
      <c r="E9" s="254"/>
      <c r="F9" s="35"/>
      <c r="G9" s="36"/>
      <c r="H9" s="269"/>
      <c r="I9" s="37"/>
      <c r="J9" s="37"/>
      <c r="K9" s="38"/>
      <c r="L9" s="189"/>
    </row>
    <row r="10" spans="2:12" ht="15" x14ac:dyDescent="0.25">
      <c r="B10" s="183"/>
      <c r="C10" s="173"/>
      <c r="D10" s="41"/>
      <c r="E10" s="255"/>
      <c r="F10" s="43"/>
      <c r="G10" s="44"/>
      <c r="H10" s="270"/>
      <c r="I10" s="45"/>
      <c r="J10" s="45"/>
      <c r="K10" s="46"/>
      <c r="L10" s="189"/>
    </row>
    <row r="11" spans="2:12" ht="15" x14ac:dyDescent="0.25">
      <c r="B11" s="183"/>
      <c r="C11" s="173"/>
      <c r="D11" s="41"/>
      <c r="E11" s="255"/>
      <c r="F11" s="43"/>
      <c r="G11" s="44"/>
      <c r="H11" s="270"/>
      <c r="I11" s="45"/>
      <c r="J11" s="45"/>
      <c r="K11" s="46"/>
      <c r="L11" s="189"/>
    </row>
    <row r="12" spans="2:12" ht="15" x14ac:dyDescent="0.25">
      <c r="B12" s="183"/>
      <c r="C12" s="173"/>
      <c r="D12" s="41"/>
      <c r="E12" s="255"/>
      <c r="F12" s="43"/>
      <c r="G12" s="44"/>
      <c r="H12" s="270"/>
      <c r="I12" s="45"/>
      <c r="J12" s="45"/>
      <c r="K12" s="46"/>
      <c r="L12" s="189"/>
    </row>
    <row r="13" spans="2:12" ht="15" x14ac:dyDescent="0.25">
      <c r="B13" s="183"/>
      <c r="C13" s="173"/>
      <c r="D13" s="41"/>
      <c r="E13" s="255"/>
      <c r="F13" s="43"/>
      <c r="G13" s="44"/>
      <c r="H13" s="270"/>
      <c r="I13" s="45"/>
      <c r="J13" s="45"/>
      <c r="K13" s="46"/>
      <c r="L13" s="189"/>
    </row>
    <row r="14" spans="2:12" ht="15" x14ac:dyDescent="0.25">
      <c r="B14" s="183"/>
      <c r="C14" s="173"/>
      <c r="D14" s="41"/>
      <c r="E14" s="255"/>
      <c r="F14" s="43"/>
      <c r="G14" s="44"/>
      <c r="H14" s="270"/>
      <c r="I14" s="45"/>
      <c r="J14" s="45"/>
      <c r="K14" s="46"/>
      <c r="L14" s="189"/>
    </row>
    <row r="15" spans="2:12" ht="15" x14ac:dyDescent="0.25">
      <c r="B15" s="183"/>
      <c r="C15" s="173"/>
      <c r="D15" s="41"/>
      <c r="E15" s="255"/>
      <c r="F15" s="43"/>
      <c r="G15" s="44"/>
      <c r="H15" s="270"/>
      <c r="I15" s="45"/>
      <c r="J15" s="45"/>
      <c r="K15" s="46"/>
      <c r="L15" s="189"/>
    </row>
    <row r="16" spans="2:12" ht="15" hidden="1" outlineLevel="1" x14ac:dyDescent="0.25">
      <c r="B16" s="183"/>
      <c r="C16" s="173"/>
      <c r="D16" s="41"/>
      <c r="E16" s="255"/>
      <c r="F16" s="43"/>
      <c r="G16" s="44"/>
      <c r="H16" s="270"/>
      <c r="I16" s="45"/>
      <c r="J16" s="45"/>
      <c r="K16" s="46"/>
      <c r="L16" s="189"/>
    </row>
    <row r="17" spans="2:12" ht="15" hidden="1" outlineLevel="1" x14ac:dyDescent="0.25">
      <c r="B17" s="183"/>
      <c r="C17" s="173"/>
      <c r="D17" s="41"/>
      <c r="E17" s="255"/>
      <c r="F17" s="43"/>
      <c r="G17" s="44"/>
      <c r="H17" s="270"/>
      <c r="I17" s="45"/>
      <c r="J17" s="45"/>
      <c r="K17" s="46"/>
      <c r="L17" s="189"/>
    </row>
    <row r="18" spans="2:12" ht="15" hidden="1" outlineLevel="1" x14ac:dyDescent="0.25">
      <c r="B18" s="183"/>
      <c r="C18" s="173"/>
      <c r="D18" s="41"/>
      <c r="E18" s="255"/>
      <c r="F18" s="43"/>
      <c r="G18" s="44"/>
      <c r="H18" s="270"/>
      <c r="I18" s="45"/>
      <c r="J18" s="45"/>
      <c r="K18" s="46"/>
      <c r="L18" s="189"/>
    </row>
    <row r="19" spans="2:12" ht="15" hidden="1" outlineLevel="1" x14ac:dyDescent="0.25">
      <c r="B19" s="183"/>
      <c r="C19" s="173"/>
      <c r="D19" s="41"/>
      <c r="E19" s="255"/>
      <c r="F19" s="43"/>
      <c r="G19" s="44"/>
      <c r="H19" s="270"/>
      <c r="I19" s="45"/>
      <c r="J19" s="45"/>
      <c r="K19" s="46"/>
      <c r="L19" s="189"/>
    </row>
    <row r="20" spans="2:12" ht="15" hidden="1" outlineLevel="1" x14ac:dyDescent="0.25">
      <c r="B20" s="183"/>
      <c r="C20" s="173"/>
      <c r="D20" s="41"/>
      <c r="E20" s="255"/>
      <c r="F20" s="43"/>
      <c r="G20" s="44"/>
      <c r="H20" s="270"/>
      <c r="I20" s="45"/>
      <c r="J20" s="45"/>
      <c r="K20" s="46"/>
      <c r="L20" s="189"/>
    </row>
    <row r="21" spans="2:12" ht="15" hidden="1" outlineLevel="1" x14ac:dyDescent="0.25">
      <c r="B21" s="183"/>
      <c r="C21" s="173"/>
      <c r="D21" s="41"/>
      <c r="E21" s="255"/>
      <c r="F21" s="43"/>
      <c r="G21" s="44"/>
      <c r="H21" s="270"/>
      <c r="I21" s="45"/>
      <c r="J21" s="45"/>
      <c r="K21" s="46"/>
      <c r="L21" s="189"/>
    </row>
    <row r="22" spans="2:12" ht="15" hidden="1" outlineLevel="1" x14ac:dyDescent="0.25">
      <c r="B22" s="183"/>
      <c r="C22" s="173"/>
      <c r="D22" s="41"/>
      <c r="E22" s="255"/>
      <c r="F22" s="43"/>
      <c r="G22" s="44"/>
      <c r="H22" s="270"/>
      <c r="I22" s="45"/>
      <c r="J22" s="45"/>
      <c r="K22" s="46"/>
      <c r="L22" s="189"/>
    </row>
    <row r="23" spans="2:12" ht="15" hidden="1" outlineLevel="1" x14ac:dyDescent="0.25">
      <c r="B23" s="183"/>
      <c r="C23" s="174"/>
      <c r="D23" s="47"/>
      <c r="E23" s="256"/>
      <c r="F23" s="49"/>
      <c r="G23" s="50"/>
      <c r="H23" s="271"/>
      <c r="I23" s="51"/>
      <c r="J23" s="51"/>
      <c r="K23" s="52"/>
      <c r="L23" s="189"/>
    </row>
    <row r="24" spans="2:12" ht="15" hidden="1" outlineLevel="1" x14ac:dyDescent="0.25">
      <c r="B24" s="183"/>
      <c r="C24" s="174"/>
      <c r="D24" s="47"/>
      <c r="E24" s="256"/>
      <c r="F24" s="49"/>
      <c r="G24" s="50"/>
      <c r="H24" s="271"/>
      <c r="I24" s="51"/>
      <c r="J24" s="51"/>
      <c r="K24" s="52"/>
      <c r="L24" s="189"/>
    </row>
    <row r="25" spans="2:12" ht="15" hidden="1" outlineLevel="1" x14ac:dyDescent="0.25">
      <c r="B25" s="183"/>
      <c r="C25" s="174"/>
      <c r="D25" s="47"/>
      <c r="E25" s="256"/>
      <c r="F25" s="49"/>
      <c r="G25" s="50"/>
      <c r="H25" s="271"/>
      <c r="I25" s="51"/>
      <c r="J25" s="51"/>
      <c r="K25" s="52"/>
      <c r="L25" s="190"/>
    </row>
    <row r="26" spans="2:12" ht="15" hidden="1" outlineLevel="1" x14ac:dyDescent="0.25">
      <c r="B26" s="183"/>
      <c r="C26" s="174"/>
      <c r="D26" s="47"/>
      <c r="E26" s="256"/>
      <c r="F26" s="49"/>
      <c r="G26" s="50"/>
      <c r="H26" s="271"/>
      <c r="I26" s="51"/>
      <c r="J26" s="51"/>
      <c r="K26" s="52"/>
      <c r="L26" s="190"/>
    </row>
    <row r="27" spans="2:12" ht="15" hidden="1" outlineLevel="1" x14ac:dyDescent="0.25">
      <c r="B27" s="183"/>
      <c r="C27" s="174"/>
      <c r="D27" s="47"/>
      <c r="E27" s="256"/>
      <c r="F27" s="49"/>
      <c r="G27" s="50"/>
      <c r="H27" s="271"/>
      <c r="I27" s="51"/>
      <c r="J27" s="51"/>
      <c r="K27" s="52"/>
      <c r="L27" s="190"/>
    </row>
    <row r="28" spans="2:12" ht="15" hidden="1" outlineLevel="1" x14ac:dyDescent="0.25">
      <c r="B28" s="183"/>
      <c r="C28" s="175"/>
      <c r="D28" s="53"/>
      <c r="E28" s="257"/>
      <c r="F28" s="55"/>
      <c r="G28" s="56"/>
      <c r="H28" s="272"/>
      <c r="I28" s="57"/>
      <c r="J28" s="57"/>
      <c r="K28" s="58"/>
      <c r="L28" s="190"/>
    </row>
    <row r="29" spans="2:12" ht="15.75" collapsed="1" thickBot="1" x14ac:dyDescent="0.3">
      <c r="B29" s="183"/>
      <c r="C29" s="176"/>
      <c r="D29" s="59" t="s">
        <v>459</v>
      </c>
      <c r="E29" s="258">
        <f>SUM(E9:E28)</f>
        <v>0</v>
      </c>
      <c r="F29" s="60"/>
      <c r="G29" s="61"/>
      <c r="H29" s="273">
        <f>SUM(H9:H15)</f>
        <v>0</v>
      </c>
      <c r="I29" s="62"/>
      <c r="J29" s="62"/>
      <c r="K29" s="63"/>
      <c r="L29" s="190"/>
    </row>
    <row r="30" spans="2:12" ht="16.5" customHeight="1" thickBot="1" x14ac:dyDescent="0.3">
      <c r="B30" s="183"/>
      <c r="C30" s="171" t="s">
        <v>460</v>
      </c>
      <c r="D30" s="29"/>
      <c r="E30" s="253"/>
      <c r="F30" s="29"/>
      <c r="G30" s="29"/>
      <c r="H30" s="253"/>
      <c r="I30" s="30"/>
      <c r="J30" s="30"/>
      <c r="K30" s="31"/>
      <c r="L30" s="188"/>
    </row>
    <row r="31" spans="2:12" ht="15" x14ac:dyDescent="0.25">
      <c r="B31" s="183"/>
      <c r="C31" s="172"/>
      <c r="D31" s="33"/>
      <c r="E31" s="254"/>
      <c r="F31" s="35"/>
      <c r="G31" s="36"/>
      <c r="H31" s="269"/>
      <c r="I31" s="38"/>
      <c r="J31" s="38"/>
      <c r="K31" s="38"/>
      <c r="L31" s="190"/>
    </row>
    <row r="32" spans="2:12" ht="15" x14ac:dyDescent="0.25">
      <c r="B32" s="183"/>
      <c r="C32" s="173"/>
      <c r="D32" s="41"/>
      <c r="E32" s="255"/>
      <c r="F32" s="43"/>
      <c r="G32" s="44"/>
      <c r="H32" s="270"/>
      <c r="I32" s="46"/>
      <c r="J32" s="46"/>
      <c r="K32" s="46"/>
      <c r="L32" s="190"/>
    </row>
    <row r="33" spans="2:12" ht="15" x14ac:dyDescent="0.25">
      <c r="B33" s="183"/>
      <c r="C33" s="173"/>
      <c r="D33" s="41"/>
      <c r="E33" s="255"/>
      <c r="F33" s="43"/>
      <c r="G33" s="44"/>
      <c r="H33" s="270"/>
      <c r="I33" s="46"/>
      <c r="J33" s="46"/>
      <c r="K33" s="46"/>
      <c r="L33" s="190"/>
    </row>
    <row r="34" spans="2:12" ht="15" x14ac:dyDescent="0.25">
      <c r="B34" s="183"/>
      <c r="C34" s="173"/>
      <c r="D34" s="41"/>
      <c r="E34" s="255"/>
      <c r="F34" s="43"/>
      <c r="G34" s="44"/>
      <c r="H34" s="270"/>
      <c r="I34" s="46"/>
      <c r="J34" s="46"/>
      <c r="K34" s="46"/>
      <c r="L34" s="190"/>
    </row>
    <row r="35" spans="2:12" ht="15" x14ac:dyDescent="0.25">
      <c r="B35" s="183"/>
      <c r="C35" s="173"/>
      <c r="D35" s="41"/>
      <c r="E35" s="255"/>
      <c r="F35" s="43"/>
      <c r="G35" s="44"/>
      <c r="H35" s="270"/>
      <c r="I35" s="46"/>
      <c r="J35" s="46"/>
      <c r="K35" s="46"/>
      <c r="L35" s="190"/>
    </row>
    <row r="36" spans="2:12" ht="15" x14ac:dyDescent="0.25">
      <c r="B36" s="183"/>
      <c r="C36" s="173"/>
      <c r="D36" s="41"/>
      <c r="E36" s="255"/>
      <c r="F36" s="43"/>
      <c r="G36" s="44"/>
      <c r="H36" s="270"/>
      <c r="I36" s="46"/>
      <c r="J36" s="46"/>
      <c r="K36" s="46"/>
      <c r="L36" s="190"/>
    </row>
    <row r="37" spans="2:12" ht="15" x14ac:dyDescent="0.25">
      <c r="B37" s="183"/>
      <c r="C37" s="173"/>
      <c r="D37" s="41"/>
      <c r="E37" s="255"/>
      <c r="F37" s="43"/>
      <c r="G37" s="44"/>
      <c r="H37" s="270"/>
      <c r="I37" s="46"/>
      <c r="J37" s="46"/>
      <c r="K37" s="46"/>
      <c r="L37" s="190"/>
    </row>
    <row r="38" spans="2:12" ht="15" hidden="1" outlineLevel="1" x14ac:dyDescent="0.25">
      <c r="B38" s="183"/>
      <c r="C38" s="173"/>
      <c r="D38" s="41"/>
      <c r="E38" s="255"/>
      <c r="F38" s="43"/>
      <c r="G38" s="44"/>
      <c r="H38" s="270"/>
      <c r="I38" s="46"/>
      <c r="J38" s="46"/>
      <c r="K38" s="46"/>
      <c r="L38" s="190"/>
    </row>
    <row r="39" spans="2:12" ht="15" hidden="1" outlineLevel="1" x14ac:dyDescent="0.25">
      <c r="B39" s="183"/>
      <c r="C39" s="174"/>
      <c r="D39" s="47"/>
      <c r="E39" s="256"/>
      <c r="F39" s="49"/>
      <c r="G39" s="50"/>
      <c r="H39" s="271"/>
      <c r="I39" s="52"/>
      <c r="J39" s="52"/>
      <c r="K39" s="52"/>
      <c r="L39" s="190"/>
    </row>
    <row r="40" spans="2:12" ht="15" hidden="1" outlineLevel="1" x14ac:dyDescent="0.25">
      <c r="B40" s="183"/>
      <c r="C40" s="174"/>
      <c r="D40" s="47"/>
      <c r="E40" s="256"/>
      <c r="F40" s="49"/>
      <c r="G40" s="50"/>
      <c r="H40" s="271"/>
      <c r="I40" s="52"/>
      <c r="J40" s="52"/>
      <c r="K40" s="52"/>
      <c r="L40" s="190"/>
    </row>
    <row r="41" spans="2:12" ht="15" hidden="1" outlineLevel="1" x14ac:dyDescent="0.25">
      <c r="B41" s="183"/>
      <c r="C41" s="174"/>
      <c r="D41" s="47"/>
      <c r="E41" s="256"/>
      <c r="F41" s="49"/>
      <c r="G41" s="50"/>
      <c r="H41" s="271"/>
      <c r="I41" s="52"/>
      <c r="J41" s="52"/>
      <c r="K41" s="52"/>
      <c r="L41" s="190"/>
    </row>
    <row r="42" spans="2:12" ht="15" hidden="1" outlineLevel="1" x14ac:dyDescent="0.25">
      <c r="B42" s="183"/>
      <c r="C42" s="174"/>
      <c r="D42" s="47"/>
      <c r="E42" s="256"/>
      <c r="F42" s="49"/>
      <c r="G42" s="50"/>
      <c r="H42" s="271"/>
      <c r="I42" s="52"/>
      <c r="J42" s="52"/>
      <c r="K42" s="52"/>
      <c r="L42" s="190"/>
    </row>
    <row r="43" spans="2:12" ht="15" hidden="1" outlineLevel="1" x14ac:dyDescent="0.25">
      <c r="B43" s="183"/>
      <c r="C43" s="174"/>
      <c r="D43" s="47"/>
      <c r="E43" s="256"/>
      <c r="F43" s="49"/>
      <c r="G43" s="50"/>
      <c r="H43" s="271"/>
      <c r="I43" s="52"/>
      <c r="J43" s="52"/>
      <c r="K43" s="52"/>
      <c r="L43" s="190"/>
    </row>
    <row r="44" spans="2:12" ht="15" hidden="1" outlineLevel="1" x14ac:dyDescent="0.25">
      <c r="B44" s="183"/>
      <c r="C44" s="174"/>
      <c r="D44" s="47"/>
      <c r="E44" s="256"/>
      <c r="F44" s="49"/>
      <c r="G44" s="50"/>
      <c r="H44" s="271"/>
      <c r="I44" s="52"/>
      <c r="J44" s="52"/>
      <c r="K44" s="52"/>
      <c r="L44" s="190"/>
    </row>
    <row r="45" spans="2:12" ht="15" hidden="1" outlineLevel="1" x14ac:dyDescent="0.25">
      <c r="B45" s="183"/>
      <c r="C45" s="174"/>
      <c r="D45" s="47"/>
      <c r="E45" s="256"/>
      <c r="F45" s="49"/>
      <c r="G45" s="50"/>
      <c r="H45" s="271"/>
      <c r="I45" s="52"/>
      <c r="J45" s="52"/>
      <c r="K45" s="52"/>
      <c r="L45" s="190"/>
    </row>
    <row r="46" spans="2:12" ht="15" hidden="1" outlineLevel="1" x14ac:dyDescent="0.25">
      <c r="B46" s="183"/>
      <c r="C46" s="174"/>
      <c r="D46" s="47"/>
      <c r="E46" s="256"/>
      <c r="F46" s="49"/>
      <c r="G46" s="50"/>
      <c r="H46" s="271"/>
      <c r="I46" s="52"/>
      <c r="J46" s="52"/>
      <c r="K46" s="52"/>
      <c r="L46" s="190"/>
    </row>
    <row r="47" spans="2:12" ht="15" hidden="1" outlineLevel="1" x14ac:dyDescent="0.25">
      <c r="B47" s="183"/>
      <c r="C47" s="174"/>
      <c r="D47" s="47"/>
      <c r="E47" s="256"/>
      <c r="F47" s="49"/>
      <c r="G47" s="50"/>
      <c r="H47" s="271"/>
      <c r="I47" s="52"/>
      <c r="J47" s="52"/>
      <c r="K47" s="52"/>
      <c r="L47" s="190"/>
    </row>
    <row r="48" spans="2:12" ht="15" hidden="1" outlineLevel="1" x14ac:dyDescent="0.25">
      <c r="B48" s="183"/>
      <c r="C48" s="174"/>
      <c r="D48" s="47"/>
      <c r="E48" s="256"/>
      <c r="F48" s="49"/>
      <c r="G48" s="50"/>
      <c r="H48" s="271"/>
      <c r="I48" s="52"/>
      <c r="J48" s="52"/>
      <c r="K48" s="52"/>
      <c r="L48" s="190"/>
    </row>
    <row r="49" spans="2:12" ht="15" hidden="1" outlineLevel="1" x14ac:dyDescent="0.25">
      <c r="B49" s="183"/>
      <c r="C49" s="174"/>
      <c r="D49" s="47"/>
      <c r="E49" s="256"/>
      <c r="F49" s="49"/>
      <c r="G49" s="50"/>
      <c r="H49" s="271"/>
      <c r="I49" s="52"/>
      <c r="J49" s="52"/>
      <c r="K49" s="52"/>
      <c r="L49" s="190"/>
    </row>
    <row r="50" spans="2:12" ht="15" hidden="1" outlineLevel="1" x14ac:dyDescent="0.25">
      <c r="B50" s="183"/>
      <c r="C50" s="175"/>
      <c r="D50" s="53"/>
      <c r="E50" s="257"/>
      <c r="F50" s="55"/>
      <c r="G50" s="56"/>
      <c r="H50" s="272"/>
      <c r="I50" s="58"/>
      <c r="J50" s="58"/>
      <c r="K50" s="58"/>
      <c r="L50" s="190"/>
    </row>
    <row r="51" spans="2:12" ht="15" customHeight="1" collapsed="1" thickBot="1" x14ac:dyDescent="0.3">
      <c r="B51" s="183"/>
      <c r="C51" s="176"/>
      <c r="D51" s="59" t="s">
        <v>461</v>
      </c>
      <c r="E51" s="258">
        <f>SUM(E31:E50)</f>
        <v>0</v>
      </c>
      <c r="F51" s="60"/>
      <c r="G51" s="61"/>
      <c r="H51" s="273">
        <f>SUM(H31:H37)</f>
        <v>0</v>
      </c>
      <c r="I51" s="63"/>
      <c r="J51" s="63"/>
      <c r="K51" s="63"/>
      <c r="L51" s="190"/>
    </row>
    <row r="52" spans="2:12" ht="16.5" customHeight="1" thickBot="1" x14ac:dyDescent="0.3">
      <c r="B52" s="183"/>
      <c r="C52" s="171" t="s">
        <v>462</v>
      </c>
      <c r="D52" s="29"/>
      <c r="E52" s="253"/>
      <c r="F52" s="29"/>
      <c r="G52" s="29"/>
      <c r="H52" s="253"/>
      <c r="I52" s="30"/>
      <c r="J52" s="30"/>
      <c r="K52" s="31"/>
      <c r="L52" s="190"/>
    </row>
    <row r="53" spans="2:12" ht="15" x14ac:dyDescent="0.25">
      <c r="B53" s="183"/>
      <c r="C53" s="172"/>
      <c r="D53" s="33"/>
      <c r="E53" s="254"/>
      <c r="F53" s="35"/>
      <c r="G53" s="36"/>
      <c r="H53" s="269"/>
      <c r="I53" s="38"/>
      <c r="J53" s="38"/>
      <c r="K53" s="38"/>
      <c r="L53" s="190"/>
    </row>
    <row r="54" spans="2:12" ht="15" x14ac:dyDescent="0.25">
      <c r="B54" s="183"/>
      <c r="C54" s="173"/>
      <c r="D54" s="41"/>
      <c r="E54" s="255"/>
      <c r="F54" s="43"/>
      <c r="G54" s="44"/>
      <c r="H54" s="270"/>
      <c r="I54" s="46"/>
      <c r="J54" s="46"/>
      <c r="K54" s="46"/>
      <c r="L54" s="190"/>
    </row>
    <row r="55" spans="2:12" ht="15" x14ac:dyDescent="0.25">
      <c r="B55" s="183"/>
      <c r="C55" s="173"/>
      <c r="D55" s="41"/>
      <c r="E55" s="255"/>
      <c r="F55" s="43"/>
      <c r="G55" s="44"/>
      <c r="H55" s="270"/>
      <c r="I55" s="46"/>
      <c r="J55" s="46"/>
      <c r="K55" s="46"/>
      <c r="L55" s="190"/>
    </row>
    <row r="56" spans="2:12" ht="15" x14ac:dyDescent="0.25">
      <c r="B56" s="183"/>
      <c r="C56" s="173"/>
      <c r="D56" s="41"/>
      <c r="E56" s="255"/>
      <c r="F56" s="43"/>
      <c r="G56" s="44"/>
      <c r="H56" s="270"/>
      <c r="I56" s="46"/>
      <c r="J56" s="46"/>
      <c r="K56" s="46"/>
      <c r="L56" s="190"/>
    </row>
    <row r="57" spans="2:12" ht="15" x14ac:dyDescent="0.25">
      <c r="B57" s="183"/>
      <c r="C57" s="173"/>
      <c r="D57" s="41"/>
      <c r="E57" s="255"/>
      <c r="F57" s="43"/>
      <c r="G57" s="44"/>
      <c r="H57" s="270"/>
      <c r="I57" s="46"/>
      <c r="J57" s="46"/>
      <c r="K57" s="46"/>
      <c r="L57" s="190"/>
    </row>
    <row r="58" spans="2:12" ht="15" x14ac:dyDescent="0.25">
      <c r="B58" s="183"/>
      <c r="C58" s="173"/>
      <c r="D58" s="41"/>
      <c r="E58" s="255"/>
      <c r="F58" s="43"/>
      <c r="G58" s="44"/>
      <c r="H58" s="270"/>
      <c r="I58" s="46"/>
      <c r="J58" s="46"/>
      <c r="K58" s="46"/>
      <c r="L58" s="190"/>
    </row>
    <row r="59" spans="2:12" ht="15" x14ac:dyDescent="0.25">
      <c r="B59" s="183"/>
      <c r="C59" s="173"/>
      <c r="D59" s="41"/>
      <c r="E59" s="255"/>
      <c r="F59" s="43"/>
      <c r="G59" s="44"/>
      <c r="H59" s="270"/>
      <c r="I59" s="46"/>
      <c r="J59" s="46"/>
      <c r="K59" s="46"/>
      <c r="L59" s="190"/>
    </row>
    <row r="60" spans="2:12" ht="15" hidden="1" outlineLevel="1" x14ac:dyDescent="0.25">
      <c r="B60" s="183"/>
      <c r="C60" s="173"/>
      <c r="D60" s="41"/>
      <c r="E60" s="255"/>
      <c r="F60" s="43"/>
      <c r="G60" s="44"/>
      <c r="H60" s="270"/>
      <c r="I60" s="46"/>
      <c r="J60" s="46"/>
      <c r="K60" s="46"/>
      <c r="L60" s="190"/>
    </row>
    <row r="61" spans="2:12" ht="15" hidden="1" outlineLevel="1" x14ac:dyDescent="0.25">
      <c r="B61" s="183"/>
      <c r="C61" s="173"/>
      <c r="D61" s="41"/>
      <c r="E61" s="255"/>
      <c r="F61" s="43"/>
      <c r="G61" s="44"/>
      <c r="H61" s="270"/>
      <c r="I61" s="46"/>
      <c r="J61" s="46"/>
      <c r="K61" s="46"/>
      <c r="L61" s="190"/>
    </row>
    <row r="62" spans="2:12" ht="15" hidden="1" outlineLevel="1" x14ac:dyDescent="0.25">
      <c r="B62" s="183"/>
      <c r="C62" s="173"/>
      <c r="D62" s="41"/>
      <c r="E62" s="255"/>
      <c r="F62" s="43"/>
      <c r="G62" s="44"/>
      <c r="H62" s="270"/>
      <c r="I62" s="46"/>
      <c r="J62" s="46"/>
      <c r="K62" s="46"/>
      <c r="L62" s="190"/>
    </row>
    <row r="63" spans="2:12" ht="15" hidden="1" outlineLevel="1" x14ac:dyDescent="0.25">
      <c r="B63" s="183"/>
      <c r="C63" s="173"/>
      <c r="D63" s="41"/>
      <c r="E63" s="255"/>
      <c r="F63" s="43"/>
      <c r="G63" s="44"/>
      <c r="H63" s="270"/>
      <c r="I63" s="46"/>
      <c r="J63" s="46"/>
      <c r="K63" s="46"/>
      <c r="L63" s="190"/>
    </row>
    <row r="64" spans="2:12" ht="15" hidden="1" outlineLevel="1" x14ac:dyDescent="0.25">
      <c r="B64" s="183"/>
      <c r="C64" s="173"/>
      <c r="D64" s="41"/>
      <c r="E64" s="255"/>
      <c r="F64" s="43"/>
      <c r="G64" s="44"/>
      <c r="H64" s="270"/>
      <c r="I64" s="46"/>
      <c r="J64" s="46"/>
      <c r="K64" s="46"/>
      <c r="L64" s="190"/>
    </row>
    <row r="65" spans="2:12" ht="15" hidden="1" outlineLevel="1" x14ac:dyDescent="0.25">
      <c r="B65" s="183"/>
      <c r="C65" s="173"/>
      <c r="D65" s="41"/>
      <c r="E65" s="255"/>
      <c r="F65" s="43"/>
      <c r="G65" s="44"/>
      <c r="H65" s="270"/>
      <c r="I65" s="46"/>
      <c r="J65" s="46"/>
      <c r="K65" s="46"/>
      <c r="L65" s="190"/>
    </row>
    <row r="66" spans="2:12" ht="15" hidden="1" outlineLevel="1" x14ac:dyDescent="0.25">
      <c r="B66" s="183"/>
      <c r="C66" s="173"/>
      <c r="D66" s="41"/>
      <c r="E66" s="255"/>
      <c r="F66" s="43"/>
      <c r="G66" s="44"/>
      <c r="H66" s="270"/>
      <c r="I66" s="46"/>
      <c r="J66" s="46"/>
      <c r="K66" s="46"/>
      <c r="L66" s="190"/>
    </row>
    <row r="67" spans="2:12" ht="15" hidden="1" outlineLevel="1" x14ac:dyDescent="0.25">
      <c r="B67" s="183"/>
      <c r="C67" s="174"/>
      <c r="D67" s="47"/>
      <c r="E67" s="256"/>
      <c r="F67" s="49"/>
      <c r="G67" s="50"/>
      <c r="H67" s="271"/>
      <c r="I67" s="52"/>
      <c r="J67" s="52"/>
      <c r="K67" s="52"/>
      <c r="L67" s="190"/>
    </row>
    <row r="68" spans="2:12" ht="15" hidden="1" outlineLevel="1" x14ac:dyDescent="0.25">
      <c r="B68" s="183"/>
      <c r="C68" s="174"/>
      <c r="D68" s="47"/>
      <c r="E68" s="256"/>
      <c r="F68" s="49"/>
      <c r="G68" s="50"/>
      <c r="H68" s="271"/>
      <c r="I68" s="52"/>
      <c r="J68" s="52"/>
      <c r="K68" s="52"/>
      <c r="L68" s="190"/>
    </row>
    <row r="69" spans="2:12" ht="15" hidden="1" outlineLevel="1" x14ac:dyDescent="0.25">
      <c r="B69" s="183"/>
      <c r="C69" s="174"/>
      <c r="D69" s="47"/>
      <c r="E69" s="256"/>
      <c r="F69" s="49"/>
      <c r="G69" s="50"/>
      <c r="H69" s="271"/>
      <c r="I69" s="52"/>
      <c r="J69" s="52"/>
      <c r="K69" s="52"/>
      <c r="L69" s="190"/>
    </row>
    <row r="70" spans="2:12" ht="15" hidden="1" outlineLevel="1" x14ac:dyDescent="0.25">
      <c r="B70" s="183"/>
      <c r="C70" s="174"/>
      <c r="D70" s="47"/>
      <c r="E70" s="256"/>
      <c r="F70" s="49"/>
      <c r="G70" s="50"/>
      <c r="H70" s="271"/>
      <c r="I70" s="52"/>
      <c r="J70" s="52"/>
      <c r="K70" s="52"/>
      <c r="L70" s="190"/>
    </row>
    <row r="71" spans="2:12" ht="15" hidden="1" outlineLevel="1" x14ac:dyDescent="0.25">
      <c r="B71" s="183"/>
      <c r="C71" s="174"/>
      <c r="D71" s="47"/>
      <c r="E71" s="256"/>
      <c r="F71" s="49"/>
      <c r="G71" s="50"/>
      <c r="H71" s="271"/>
      <c r="I71" s="52"/>
      <c r="J71" s="52"/>
      <c r="K71" s="52"/>
      <c r="L71" s="190"/>
    </row>
    <row r="72" spans="2:12" ht="15" hidden="1" outlineLevel="1" x14ac:dyDescent="0.25">
      <c r="B72" s="183"/>
      <c r="C72" s="175"/>
      <c r="D72" s="53"/>
      <c r="E72" s="257"/>
      <c r="F72" s="55"/>
      <c r="G72" s="56"/>
      <c r="H72" s="272"/>
      <c r="I72" s="58"/>
      <c r="J72" s="58"/>
      <c r="K72" s="58"/>
      <c r="L72" s="190"/>
    </row>
    <row r="73" spans="2:12" ht="15" customHeight="1" collapsed="1" thickBot="1" x14ac:dyDescent="0.3">
      <c r="B73" s="183"/>
      <c r="C73" s="176"/>
      <c r="D73" s="59" t="s">
        <v>463</v>
      </c>
      <c r="E73" s="258">
        <f>SUM(E53:E72)</f>
        <v>0</v>
      </c>
      <c r="F73" s="60"/>
      <c r="G73" s="61"/>
      <c r="H73" s="273">
        <f>SUM(H53:H59)</f>
        <v>0</v>
      </c>
      <c r="I73" s="63"/>
      <c r="J73" s="63"/>
      <c r="K73" s="63"/>
      <c r="L73" s="190"/>
    </row>
    <row r="74" spans="2:12" ht="15" customHeight="1" thickBot="1" x14ac:dyDescent="0.3">
      <c r="B74" s="183"/>
      <c r="C74" s="171" t="s">
        <v>464</v>
      </c>
      <c r="D74" s="29"/>
      <c r="E74" s="253"/>
      <c r="F74" s="29"/>
      <c r="G74" s="29"/>
      <c r="H74" s="253"/>
      <c r="I74" s="30"/>
      <c r="J74" s="30"/>
      <c r="K74" s="31"/>
      <c r="L74" s="190"/>
    </row>
    <row r="75" spans="2:12" ht="15" x14ac:dyDescent="0.25">
      <c r="B75" s="183"/>
      <c r="C75" s="172"/>
      <c r="D75" s="33"/>
      <c r="E75" s="254"/>
      <c r="F75" s="35"/>
      <c r="G75" s="36"/>
      <c r="H75" s="269"/>
      <c r="I75" s="38"/>
      <c r="J75" s="38"/>
      <c r="K75" s="38"/>
      <c r="L75" s="190"/>
    </row>
    <row r="76" spans="2:12" ht="15" x14ac:dyDescent="0.25">
      <c r="B76" s="183"/>
      <c r="C76" s="173"/>
      <c r="D76" s="41"/>
      <c r="E76" s="255"/>
      <c r="F76" s="43"/>
      <c r="G76" s="44"/>
      <c r="H76" s="270"/>
      <c r="I76" s="46"/>
      <c r="J76" s="46"/>
      <c r="K76" s="46"/>
      <c r="L76" s="190"/>
    </row>
    <row r="77" spans="2:12" ht="15" x14ac:dyDescent="0.25">
      <c r="B77" s="183"/>
      <c r="C77" s="173"/>
      <c r="D77" s="41"/>
      <c r="E77" s="255"/>
      <c r="F77" s="43"/>
      <c r="G77" s="44"/>
      <c r="H77" s="270"/>
      <c r="I77" s="46"/>
      <c r="J77" s="46"/>
      <c r="K77" s="46"/>
      <c r="L77" s="190"/>
    </row>
    <row r="78" spans="2:12" ht="15" x14ac:dyDescent="0.25">
      <c r="B78" s="183"/>
      <c r="C78" s="173"/>
      <c r="D78" s="41"/>
      <c r="E78" s="255"/>
      <c r="F78" s="43"/>
      <c r="G78" s="44"/>
      <c r="H78" s="270"/>
      <c r="I78" s="46"/>
      <c r="J78" s="46"/>
      <c r="K78" s="46"/>
      <c r="L78" s="190"/>
    </row>
    <row r="79" spans="2:12" ht="15" x14ac:dyDescent="0.25">
      <c r="B79" s="183"/>
      <c r="C79" s="173"/>
      <c r="D79" s="41"/>
      <c r="E79" s="255"/>
      <c r="F79" s="43"/>
      <c r="G79" s="44"/>
      <c r="H79" s="270"/>
      <c r="I79" s="46"/>
      <c r="J79" s="46"/>
      <c r="K79" s="46"/>
      <c r="L79" s="190"/>
    </row>
    <row r="80" spans="2:12" ht="15" x14ac:dyDescent="0.25">
      <c r="B80" s="183"/>
      <c r="C80" s="173"/>
      <c r="D80" s="41"/>
      <c r="E80" s="255"/>
      <c r="F80" s="43"/>
      <c r="G80" s="44"/>
      <c r="H80" s="270"/>
      <c r="I80" s="46"/>
      <c r="J80" s="46"/>
      <c r="K80" s="46"/>
      <c r="L80" s="190"/>
    </row>
    <row r="81" spans="2:12" ht="15" x14ac:dyDescent="0.25">
      <c r="B81" s="183"/>
      <c r="C81" s="173"/>
      <c r="D81" s="41"/>
      <c r="E81" s="255"/>
      <c r="F81" s="43"/>
      <c r="G81" s="44"/>
      <c r="H81" s="270"/>
      <c r="I81" s="46"/>
      <c r="J81" s="46"/>
      <c r="K81" s="46"/>
      <c r="L81" s="190"/>
    </row>
    <row r="82" spans="2:12" ht="15" hidden="1" outlineLevel="1" x14ac:dyDescent="0.25">
      <c r="B82" s="183"/>
      <c r="C82" s="173"/>
      <c r="D82" s="41"/>
      <c r="E82" s="255"/>
      <c r="F82" s="43"/>
      <c r="G82" s="44"/>
      <c r="H82" s="270"/>
      <c r="I82" s="46"/>
      <c r="J82" s="46"/>
      <c r="K82" s="46"/>
      <c r="L82" s="190"/>
    </row>
    <row r="83" spans="2:12" ht="15" hidden="1" outlineLevel="1" x14ac:dyDescent="0.25">
      <c r="B83" s="183"/>
      <c r="C83" s="173"/>
      <c r="D83" s="41"/>
      <c r="E83" s="255"/>
      <c r="F83" s="43"/>
      <c r="G83" s="44"/>
      <c r="H83" s="270"/>
      <c r="I83" s="46"/>
      <c r="J83" s="46"/>
      <c r="K83" s="46"/>
      <c r="L83" s="190"/>
    </row>
    <row r="84" spans="2:12" ht="15" hidden="1" outlineLevel="1" x14ac:dyDescent="0.25">
      <c r="B84" s="183"/>
      <c r="C84" s="173"/>
      <c r="D84" s="41"/>
      <c r="E84" s="255"/>
      <c r="F84" s="43"/>
      <c r="G84" s="44"/>
      <c r="H84" s="270"/>
      <c r="I84" s="46"/>
      <c r="J84" s="46"/>
      <c r="K84" s="46"/>
      <c r="L84" s="190"/>
    </row>
    <row r="85" spans="2:12" ht="15" hidden="1" outlineLevel="1" x14ac:dyDescent="0.25">
      <c r="B85" s="183"/>
      <c r="C85" s="173"/>
      <c r="D85" s="41"/>
      <c r="E85" s="255"/>
      <c r="F85" s="43"/>
      <c r="G85" s="44"/>
      <c r="H85" s="270"/>
      <c r="I85" s="46"/>
      <c r="J85" s="46"/>
      <c r="K85" s="46"/>
      <c r="L85" s="190"/>
    </row>
    <row r="86" spans="2:12" ht="15" hidden="1" outlineLevel="1" x14ac:dyDescent="0.25">
      <c r="B86" s="183"/>
      <c r="C86" s="173"/>
      <c r="D86" s="41"/>
      <c r="E86" s="255"/>
      <c r="F86" s="43"/>
      <c r="G86" s="44"/>
      <c r="H86" s="270"/>
      <c r="I86" s="46"/>
      <c r="J86" s="46"/>
      <c r="K86" s="46"/>
      <c r="L86" s="190"/>
    </row>
    <row r="87" spans="2:12" ht="15" hidden="1" outlineLevel="1" x14ac:dyDescent="0.25">
      <c r="B87" s="183"/>
      <c r="C87" s="173"/>
      <c r="D87" s="41"/>
      <c r="E87" s="255"/>
      <c r="F87" s="43"/>
      <c r="G87" s="44"/>
      <c r="H87" s="270"/>
      <c r="I87" s="46"/>
      <c r="J87" s="46"/>
      <c r="K87" s="46"/>
      <c r="L87" s="190"/>
    </row>
    <row r="88" spans="2:12" ht="15" hidden="1" outlineLevel="1" x14ac:dyDescent="0.25">
      <c r="B88" s="183"/>
      <c r="C88" s="173"/>
      <c r="D88" s="41"/>
      <c r="E88" s="255"/>
      <c r="F88" s="43"/>
      <c r="G88" s="44"/>
      <c r="H88" s="270"/>
      <c r="I88" s="46"/>
      <c r="J88" s="46"/>
      <c r="K88" s="46"/>
      <c r="L88" s="190"/>
    </row>
    <row r="89" spans="2:12" ht="15" hidden="1" outlineLevel="1" x14ac:dyDescent="0.25">
      <c r="B89" s="183"/>
      <c r="C89" s="174"/>
      <c r="D89" s="47"/>
      <c r="E89" s="256"/>
      <c r="F89" s="49"/>
      <c r="G89" s="50"/>
      <c r="H89" s="271"/>
      <c r="I89" s="52"/>
      <c r="J89" s="52"/>
      <c r="K89" s="52"/>
      <c r="L89" s="190"/>
    </row>
    <row r="90" spans="2:12" ht="15" hidden="1" outlineLevel="1" x14ac:dyDescent="0.25">
      <c r="B90" s="183"/>
      <c r="C90" s="174"/>
      <c r="D90" s="47"/>
      <c r="E90" s="256"/>
      <c r="F90" s="49"/>
      <c r="G90" s="50"/>
      <c r="H90" s="271"/>
      <c r="I90" s="52"/>
      <c r="J90" s="52"/>
      <c r="K90" s="52"/>
      <c r="L90" s="190"/>
    </row>
    <row r="91" spans="2:12" ht="15" hidden="1" outlineLevel="1" x14ac:dyDescent="0.25">
      <c r="B91" s="183"/>
      <c r="C91" s="174"/>
      <c r="D91" s="47"/>
      <c r="E91" s="256"/>
      <c r="F91" s="49"/>
      <c r="G91" s="50"/>
      <c r="H91" s="271"/>
      <c r="I91" s="52"/>
      <c r="J91" s="52"/>
      <c r="K91" s="52"/>
      <c r="L91" s="190"/>
    </row>
    <row r="92" spans="2:12" ht="15" hidden="1" outlineLevel="1" x14ac:dyDescent="0.25">
      <c r="B92" s="183"/>
      <c r="C92" s="174"/>
      <c r="D92" s="47"/>
      <c r="E92" s="256"/>
      <c r="F92" s="49"/>
      <c r="G92" s="50"/>
      <c r="H92" s="271"/>
      <c r="I92" s="52"/>
      <c r="J92" s="52"/>
      <c r="K92" s="52"/>
      <c r="L92" s="190"/>
    </row>
    <row r="93" spans="2:12" ht="15" hidden="1" outlineLevel="1" x14ac:dyDescent="0.25">
      <c r="B93" s="183"/>
      <c r="C93" s="174"/>
      <c r="D93" s="47"/>
      <c r="E93" s="256"/>
      <c r="F93" s="49"/>
      <c r="G93" s="50"/>
      <c r="H93" s="271"/>
      <c r="I93" s="52"/>
      <c r="J93" s="52"/>
      <c r="K93" s="52"/>
      <c r="L93" s="190"/>
    </row>
    <row r="94" spans="2:12" ht="15" hidden="1" outlineLevel="1" x14ac:dyDescent="0.25">
      <c r="B94" s="183"/>
      <c r="C94" s="175"/>
      <c r="D94" s="53"/>
      <c r="E94" s="257"/>
      <c r="F94" s="55"/>
      <c r="G94" s="56"/>
      <c r="H94" s="272"/>
      <c r="I94" s="58"/>
      <c r="J94" s="58"/>
      <c r="K94" s="58"/>
      <c r="L94" s="190"/>
    </row>
    <row r="95" spans="2:12" ht="15" customHeight="1" collapsed="1" thickBot="1" x14ac:dyDescent="0.3">
      <c r="B95" s="183"/>
      <c r="C95" s="176"/>
      <c r="D95" s="59" t="s">
        <v>465</v>
      </c>
      <c r="E95" s="258">
        <f>SUM(E75:E81)</f>
        <v>0</v>
      </c>
      <c r="F95" s="60"/>
      <c r="G95" s="61"/>
      <c r="H95" s="273">
        <f>SUM(H75:H81)</f>
        <v>0</v>
      </c>
      <c r="I95" s="63"/>
      <c r="J95" s="63"/>
      <c r="K95" s="63"/>
      <c r="L95" s="190"/>
    </row>
    <row r="96" spans="2:12" ht="16.5" customHeight="1" thickBot="1" x14ac:dyDescent="0.3">
      <c r="B96" s="183"/>
      <c r="C96" s="171" t="s">
        <v>466</v>
      </c>
      <c r="D96" s="29"/>
      <c r="E96" s="253"/>
      <c r="F96" s="29"/>
      <c r="G96" s="29"/>
      <c r="H96" s="253"/>
      <c r="I96" s="30"/>
      <c r="J96" s="30"/>
      <c r="K96" s="31"/>
      <c r="L96" s="190"/>
    </row>
    <row r="97" spans="2:12" ht="15" x14ac:dyDescent="0.25">
      <c r="B97" s="183"/>
      <c r="C97" s="172"/>
      <c r="D97" s="33"/>
      <c r="E97" s="254"/>
      <c r="F97" s="35"/>
      <c r="G97" s="34"/>
      <c r="H97" s="269"/>
      <c r="I97" s="37"/>
      <c r="J97" s="37"/>
      <c r="K97" s="38"/>
      <c r="L97" s="190"/>
    </row>
    <row r="98" spans="2:12" ht="15" x14ac:dyDescent="0.25">
      <c r="B98" s="183"/>
      <c r="C98" s="173"/>
      <c r="D98" s="41"/>
      <c r="E98" s="255"/>
      <c r="F98" s="43"/>
      <c r="G98" s="42"/>
      <c r="H98" s="270"/>
      <c r="I98" s="45"/>
      <c r="J98" s="45"/>
      <c r="K98" s="46"/>
      <c r="L98" s="190"/>
    </row>
    <row r="99" spans="2:12" ht="15" x14ac:dyDescent="0.25">
      <c r="B99" s="183"/>
      <c r="C99" s="173"/>
      <c r="D99" s="41"/>
      <c r="E99" s="255"/>
      <c r="F99" s="43"/>
      <c r="G99" s="42"/>
      <c r="H99" s="270"/>
      <c r="I99" s="45"/>
      <c r="J99" s="45"/>
      <c r="K99" s="46"/>
      <c r="L99" s="190"/>
    </row>
    <row r="100" spans="2:12" ht="15" x14ac:dyDescent="0.25">
      <c r="B100" s="183"/>
      <c r="C100" s="173"/>
      <c r="D100" s="41"/>
      <c r="E100" s="255"/>
      <c r="F100" s="43"/>
      <c r="G100" s="42"/>
      <c r="H100" s="270"/>
      <c r="I100" s="45"/>
      <c r="J100" s="45"/>
      <c r="K100" s="46"/>
      <c r="L100" s="190"/>
    </row>
    <row r="101" spans="2:12" ht="15" x14ac:dyDescent="0.25">
      <c r="B101" s="183"/>
      <c r="C101" s="173"/>
      <c r="D101" s="41"/>
      <c r="E101" s="255"/>
      <c r="F101" s="43"/>
      <c r="G101" s="42"/>
      <c r="H101" s="270"/>
      <c r="I101" s="45"/>
      <c r="J101" s="45"/>
      <c r="K101" s="46"/>
      <c r="L101" s="190"/>
    </row>
    <row r="102" spans="2:12" ht="15" x14ac:dyDescent="0.25">
      <c r="B102" s="183"/>
      <c r="C102" s="173"/>
      <c r="D102" s="41"/>
      <c r="E102" s="255"/>
      <c r="F102" s="43"/>
      <c r="G102" s="42"/>
      <c r="H102" s="270"/>
      <c r="I102" s="45"/>
      <c r="J102" s="45"/>
      <c r="K102" s="46"/>
      <c r="L102" s="190"/>
    </row>
    <row r="103" spans="2:12" ht="15" x14ac:dyDescent="0.25">
      <c r="B103" s="183"/>
      <c r="C103" s="173"/>
      <c r="D103" s="41"/>
      <c r="E103" s="255"/>
      <c r="F103" s="43"/>
      <c r="G103" s="42"/>
      <c r="H103" s="270"/>
      <c r="I103" s="45"/>
      <c r="J103" s="45"/>
      <c r="K103" s="46"/>
      <c r="L103" s="190"/>
    </row>
    <row r="104" spans="2:12" ht="15" hidden="1" outlineLevel="1" x14ac:dyDescent="0.25">
      <c r="B104" s="183"/>
      <c r="C104" s="173"/>
      <c r="D104" s="41"/>
      <c r="E104" s="255"/>
      <c r="F104" s="43"/>
      <c r="G104" s="42"/>
      <c r="H104" s="270"/>
      <c r="I104" s="45"/>
      <c r="J104" s="45"/>
      <c r="K104" s="46"/>
      <c r="L104" s="190"/>
    </row>
    <row r="105" spans="2:12" ht="15" hidden="1" outlineLevel="1" x14ac:dyDescent="0.25">
      <c r="B105" s="183"/>
      <c r="C105" s="173"/>
      <c r="D105" s="41"/>
      <c r="E105" s="255"/>
      <c r="F105" s="43"/>
      <c r="G105" s="42"/>
      <c r="H105" s="270"/>
      <c r="I105" s="45"/>
      <c r="J105" s="45"/>
      <c r="K105" s="46"/>
      <c r="L105" s="190"/>
    </row>
    <row r="106" spans="2:12" ht="15" hidden="1" outlineLevel="1" x14ac:dyDescent="0.25">
      <c r="B106" s="183"/>
      <c r="C106" s="173"/>
      <c r="D106" s="41"/>
      <c r="E106" s="255"/>
      <c r="F106" s="43"/>
      <c r="G106" s="42"/>
      <c r="H106" s="270"/>
      <c r="I106" s="45"/>
      <c r="J106" s="45"/>
      <c r="K106" s="46"/>
      <c r="L106" s="190"/>
    </row>
    <row r="107" spans="2:12" ht="15" hidden="1" outlineLevel="1" x14ac:dyDescent="0.25">
      <c r="B107" s="183"/>
      <c r="C107" s="173"/>
      <c r="D107" s="41"/>
      <c r="E107" s="255"/>
      <c r="F107" s="43"/>
      <c r="G107" s="42"/>
      <c r="H107" s="270"/>
      <c r="I107" s="45"/>
      <c r="J107" s="45"/>
      <c r="K107" s="46"/>
      <c r="L107" s="190"/>
    </row>
    <row r="108" spans="2:12" ht="15" hidden="1" outlineLevel="1" x14ac:dyDescent="0.25">
      <c r="B108" s="183"/>
      <c r="C108" s="173"/>
      <c r="D108" s="41"/>
      <c r="E108" s="255"/>
      <c r="F108" s="43"/>
      <c r="G108" s="42"/>
      <c r="H108" s="270"/>
      <c r="I108" s="45"/>
      <c r="J108" s="45"/>
      <c r="K108" s="46"/>
      <c r="L108" s="190"/>
    </row>
    <row r="109" spans="2:12" ht="15" hidden="1" outlineLevel="1" x14ac:dyDescent="0.25">
      <c r="B109" s="183"/>
      <c r="C109" s="173"/>
      <c r="D109" s="41"/>
      <c r="E109" s="255"/>
      <c r="F109" s="43"/>
      <c r="G109" s="42"/>
      <c r="H109" s="270"/>
      <c r="I109" s="45"/>
      <c r="J109" s="45"/>
      <c r="K109" s="46"/>
      <c r="L109" s="190"/>
    </row>
    <row r="110" spans="2:12" ht="15" hidden="1" outlineLevel="1" x14ac:dyDescent="0.25">
      <c r="B110" s="183"/>
      <c r="C110" s="173"/>
      <c r="D110" s="41"/>
      <c r="E110" s="255"/>
      <c r="F110" s="43"/>
      <c r="G110" s="42"/>
      <c r="H110" s="270"/>
      <c r="I110" s="45"/>
      <c r="J110" s="45"/>
      <c r="K110" s="46"/>
      <c r="L110" s="190"/>
    </row>
    <row r="111" spans="2:12" ht="15" hidden="1" outlineLevel="1" x14ac:dyDescent="0.25">
      <c r="B111" s="183"/>
      <c r="C111" s="174"/>
      <c r="D111" s="47"/>
      <c r="E111" s="256"/>
      <c r="F111" s="49"/>
      <c r="G111" s="48"/>
      <c r="H111" s="271"/>
      <c r="I111" s="51"/>
      <c r="J111" s="51"/>
      <c r="K111" s="52"/>
      <c r="L111" s="190"/>
    </row>
    <row r="112" spans="2:12" ht="15" hidden="1" outlineLevel="1" x14ac:dyDescent="0.25">
      <c r="B112" s="183"/>
      <c r="C112" s="174"/>
      <c r="D112" s="47"/>
      <c r="E112" s="256"/>
      <c r="F112" s="49"/>
      <c r="G112" s="48"/>
      <c r="H112" s="271"/>
      <c r="I112" s="51"/>
      <c r="J112" s="51"/>
      <c r="K112" s="52"/>
      <c r="L112" s="190"/>
    </row>
    <row r="113" spans="2:12" ht="15" hidden="1" outlineLevel="1" x14ac:dyDescent="0.25">
      <c r="B113" s="183"/>
      <c r="C113" s="174"/>
      <c r="D113" s="47"/>
      <c r="E113" s="256"/>
      <c r="F113" s="49"/>
      <c r="G113" s="48"/>
      <c r="H113" s="271"/>
      <c r="I113" s="51"/>
      <c r="J113" s="51"/>
      <c r="K113" s="52"/>
      <c r="L113" s="190"/>
    </row>
    <row r="114" spans="2:12" ht="15" hidden="1" outlineLevel="1" x14ac:dyDescent="0.25">
      <c r="B114" s="183"/>
      <c r="C114" s="174"/>
      <c r="D114" s="47"/>
      <c r="E114" s="256"/>
      <c r="F114" s="49"/>
      <c r="G114" s="48"/>
      <c r="H114" s="271"/>
      <c r="I114" s="51"/>
      <c r="J114" s="51"/>
      <c r="K114" s="52"/>
      <c r="L114" s="190"/>
    </row>
    <row r="115" spans="2:12" ht="15" hidden="1" outlineLevel="1" x14ac:dyDescent="0.25">
      <c r="B115" s="183"/>
      <c r="C115" s="174"/>
      <c r="D115" s="47"/>
      <c r="E115" s="256"/>
      <c r="F115" s="49"/>
      <c r="G115" s="48"/>
      <c r="H115" s="271"/>
      <c r="I115" s="51"/>
      <c r="J115" s="51"/>
      <c r="K115" s="52"/>
      <c r="L115" s="190"/>
    </row>
    <row r="116" spans="2:12" ht="15" hidden="1" outlineLevel="1" x14ac:dyDescent="0.25">
      <c r="B116" s="183"/>
      <c r="C116" s="175"/>
      <c r="D116" s="53"/>
      <c r="E116" s="257"/>
      <c r="F116" s="55"/>
      <c r="G116" s="54"/>
      <c r="H116" s="272"/>
      <c r="I116" s="57"/>
      <c r="J116" s="57"/>
      <c r="K116" s="58"/>
      <c r="L116" s="190"/>
    </row>
    <row r="117" spans="2:12" ht="15" customHeight="1" collapsed="1" thickBot="1" x14ac:dyDescent="0.3">
      <c r="B117" s="183"/>
      <c r="C117" s="176"/>
      <c r="D117" s="59" t="s">
        <v>467</v>
      </c>
      <c r="E117" s="259">
        <f>SUM(E97:E103)</f>
        <v>0</v>
      </c>
      <c r="F117" s="65"/>
      <c r="G117" s="64"/>
      <c r="H117" s="274">
        <f>SUM(H97:H103)</f>
        <v>0</v>
      </c>
      <c r="I117" s="62"/>
      <c r="J117" s="62"/>
      <c r="K117" s="63"/>
      <c r="L117" s="190"/>
    </row>
    <row r="118" spans="2:12" ht="16.5" customHeight="1" thickBot="1" x14ac:dyDescent="0.3">
      <c r="B118" s="183"/>
      <c r="C118" s="171" t="s">
        <v>468</v>
      </c>
      <c r="D118" s="29"/>
      <c r="E118" s="253"/>
      <c r="F118" s="29"/>
      <c r="G118" s="29"/>
      <c r="H118" s="253"/>
      <c r="I118" s="30"/>
      <c r="J118" s="30"/>
      <c r="K118" s="31"/>
      <c r="L118" s="190"/>
    </row>
    <row r="119" spans="2:12" ht="15" x14ac:dyDescent="0.25">
      <c r="B119" s="183"/>
      <c r="C119" s="172"/>
      <c r="D119" s="33"/>
      <c r="E119" s="254"/>
      <c r="F119" s="35"/>
      <c r="G119" s="34"/>
      <c r="H119" s="269"/>
      <c r="I119" s="37"/>
      <c r="J119" s="37"/>
      <c r="K119" s="38"/>
      <c r="L119" s="190"/>
    </row>
    <row r="120" spans="2:12" ht="15" x14ac:dyDescent="0.25">
      <c r="B120" s="183"/>
      <c r="C120" s="173"/>
      <c r="D120" s="41"/>
      <c r="E120" s="255"/>
      <c r="F120" s="43"/>
      <c r="G120" s="42"/>
      <c r="H120" s="270"/>
      <c r="I120" s="45"/>
      <c r="J120" s="45"/>
      <c r="K120" s="46"/>
      <c r="L120" s="190"/>
    </row>
    <row r="121" spans="2:12" ht="15" x14ac:dyDescent="0.25">
      <c r="B121" s="183"/>
      <c r="C121" s="173"/>
      <c r="D121" s="41"/>
      <c r="E121" s="255"/>
      <c r="F121" s="43"/>
      <c r="G121" s="42"/>
      <c r="H121" s="270"/>
      <c r="I121" s="45"/>
      <c r="J121" s="45"/>
      <c r="K121" s="46"/>
      <c r="L121" s="190"/>
    </row>
    <row r="122" spans="2:12" ht="15" x14ac:dyDescent="0.25">
      <c r="B122" s="183"/>
      <c r="C122" s="173"/>
      <c r="D122" s="41"/>
      <c r="E122" s="255"/>
      <c r="F122" s="43"/>
      <c r="G122" s="42"/>
      <c r="H122" s="270"/>
      <c r="I122" s="45"/>
      <c r="J122" s="45"/>
      <c r="K122" s="46"/>
      <c r="L122" s="190"/>
    </row>
    <row r="123" spans="2:12" ht="15" x14ac:dyDescent="0.25">
      <c r="B123" s="183"/>
      <c r="C123" s="173"/>
      <c r="D123" s="41"/>
      <c r="E123" s="255"/>
      <c r="F123" s="43"/>
      <c r="G123" s="42"/>
      <c r="H123" s="270"/>
      <c r="I123" s="45"/>
      <c r="J123" s="45"/>
      <c r="K123" s="46"/>
      <c r="L123" s="190"/>
    </row>
    <row r="124" spans="2:12" ht="15" x14ac:dyDescent="0.25">
      <c r="B124" s="183"/>
      <c r="C124" s="173"/>
      <c r="D124" s="41"/>
      <c r="E124" s="255"/>
      <c r="F124" s="43"/>
      <c r="G124" s="42"/>
      <c r="H124" s="270"/>
      <c r="I124" s="45"/>
      <c r="J124" s="45"/>
      <c r="K124" s="46"/>
      <c r="L124" s="190"/>
    </row>
    <row r="125" spans="2:12" ht="15" x14ac:dyDescent="0.25">
      <c r="B125" s="183"/>
      <c r="C125" s="173"/>
      <c r="D125" s="41"/>
      <c r="E125" s="255"/>
      <c r="F125" s="43"/>
      <c r="G125" s="42"/>
      <c r="H125" s="270"/>
      <c r="I125" s="45"/>
      <c r="J125" s="45"/>
      <c r="K125" s="46"/>
      <c r="L125" s="190"/>
    </row>
    <row r="126" spans="2:12" ht="15" hidden="1" outlineLevel="1" x14ac:dyDescent="0.25">
      <c r="B126" s="183"/>
      <c r="C126" s="173"/>
      <c r="D126" s="41"/>
      <c r="E126" s="255"/>
      <c r="F126" s="43"/>
      <c r="G126" s="42"/>
      <c r="H126" s="270"/>
      <c r="I126" s="45"/>
      <c r="J126" s="45"/>
      <c r="K126" s="46"/>
      <c r="L126" s="190"/>
    </row>
    <row r="127" spans="2:12" ht="15" hidden="1" outlineLevel="1" x14ac:dyDescent="0.25">
      <c r="B127" s="183"/>
      <c r="C127" s="173"/>
      <c r="D127" s="41"/>
      <c r="E127" s="255"/>
      <c r="F127" s="43"/>
      <c r="G127" s="42"/>
      <c r="H127" s="270"/>
      <c r="I127" s="45"/>
      <c r="J127" s="45"/>
      <c r="K127" s="46"/>
      <c r="L127" s="190"/>
    </row>
    <row r="128" spans="2:12" ht="15" hidden="1" outlineLevel="1" x14ac:dyDescent="0.25">
      <c r="B128" s="183"/>
      <c r="C128" s="173"/>
      <c r="D128" s="41"/>
      <c r="E128" s="255"/>
      <c r="F128" s="43"/>
      <c r="G128" s="42"/>
      <c r="H128" s="270"/>
      <c r="I128" s="45"/>
      <c r="J128" s="45"/>
      <c r="K128" s="46"/>
      <c r="L128" s="190"/>
    </row>
    <row r="129" spans="2:12" ht="15" hidden="1" outlineLevel="1" x14ac:dyDescent="0.25">
      <c r="B129" s="183"/>
      <c r="C129" s="173"/>
      <c r="D129" s="41"/>
      <c r="E129" s="255"/>
      <c r="F129" s="43"/>
      <c r="G129" s="42"/>
      <c r="H129" s="270"/>
      <c r="I129" s="45"/>
      <c r="J129" s="45"/>
      <c r="K129" s="46"/>
      <c r="L129" s="190"/>
    </row>
    <row r="130" spans="2:12" ht="15" hidden="1" outlineLevel="1" x14ac:dyDescent="0.25">
      <c r="B130" s="183"/>
      <c r="C130" s="173"/>
      <c r="D130" s="41"/>
      <c r="E130" s="255"/>
      <c r="F130" s="43"/>
      <c r="G130" s="42"/>
      <c r="H130" s="270"/>
      <c r="I130" s="45"/>
      <c r="J130" s="45"/>
      <c r="K130" s="46"/>
      <c r="L130" s="190"/>
    </row>
    <row r="131" spans="2:12" ht="15" hidden="1" outlineLevel="1" x14ac:dyDescent="0.25">
      <c r="B131" s="183"/>
      <c r="C131" s="173"/>
      <c r="D131" s="41"/>
      <c r="E131" s="255"/>
      <c r="F131" s="43"/>
      <c r="G131" s="42"/>
      <c r="H131" s="270"/>
      <c r="I131" s="45"/>
      <c r="J131" s="45"/>
      <c r="K131" s="46"/>
      <c r="L131" s="190"/>
    </row>
    <row r="132" spans="2:12" ht="15" hidden="1" outlineLevel="1" x14ac:dyDescent="0.25">
      <c r="B132" s="183"/>
      <c r="C132" s="173"/>
      <c r="D132" s="41"/>
      <c r="E132" s="255"/>
      <c r="F132" s="43"/>
      <c r="G132" s="42"/>
      <c r="H132" s="270"/>
      <c r="I132" s="45"/>
      <c r="J132" s="45"/>
      <c r="K132" s="46"/>
      <c r="L132" s="190"/>
    </row>
    <row r="133" spans="2:12" ht="15" hidden="1" outlineLevel="1" x14ac:dyDescent="0.25">
      <c r="B133" s="183"/>
      <c r="C133" s="174"/>
      <c r="D133" s="47"/>
      <c r="E133" s="256"/>
      <c r="F133" s="49"/>
      <c r="G133" s="48"/>
      <c r="H133" s="271"/>
      <c r="I133" s="51"/>
      <c r="J133" s="51"/>
      <c r="K133" s="52"/>
      <c r="L133" s="190"/>
    </row>
    <row r="134" spans="2:12" ht="15" hidden="1" outlineLevel="1" x14ac:dyDescent="0.25">
      <c r="B134" s="183"/>
      <c r="C134" s="174"/>
      <c r="D134" s="47"/>
      <c r="E134" s="256"/>
      <c r="F134" s="49"/>
      <c r="G134" s="48"/>
      <c r="H134" s="271"/>
      <c r="I134" s="51"/>
      <c r="J134" s="51"/>
      <c r="K134" s="52"/>
      <c r="L134" s="190"/>
    </row>
    <row r="135" spans="2:12" ht="15" hidden="1" outlineLevel="1" x14ac:dyDescent="0.25">
      <c r="B135" s="183"/>
      <c r="C135" s="174"/>
      <c r="D135" s="47"/>
      <c r="E135" s="256"/>
      <c r="F135" s="49"/>
      <c r="G135" s="48"/>
      <c r="H135" s="271"/>
      <c r="I135" s="51"/>
      <c r="J135" s="51"/>
      <c r="K135" s="52"/>
      <c r="L135" s="190"/>
    </row>
    <row r="136" spans="2:12" ht="15" hidden="1" outlineLevel="1" x14ac:dyDescent="0.25">
      <c r="B136" s="183"/>
      <c r="C136" s="174"/>
      <c r="D136" s="47"/>
      <c r="E136" s="256"/>
      <c r="F136" s="49"/>
      <c r="G136" s="48"/>
      <c r="H136" s="271"/>
      <c r="I136" s="51"/>
      <c r="J136" s="51"/>
      <c r="K136" s="52"/>
      <c r="L136" s="190"/>
    </row>
    <row r="137" spans="2:12" ht="15" hidden="1" outlineLevel="1" x14ac:dyDescent="0.25">
      <c r="B137" s="183"/>
      <c r="C137" s="174"/>
      <c r="D137" s="47"/>
      <c r="E137" s="256"/>
      <c r="F137" s="49"/>
      <c r="G137" s="48"/>
      <c r="H137" s="271"/>
      <c r="I137" s="51"/>
      <c r="J137" s="51"/>
      <c r="K137" s="52"/>
      <c r="L137" s="190"/>
    </row>
    <row r="138" spans="2:12" ht="15" hidden="1" outlineLevel="1" x14ac:dyDescent="0.25">
      <c r="B138" s="183"/>
      <c r="C138" s="175"/>
      <c r="D138" s="53"/>
      <c r="E138" s="257"/>
      <c r="F138" s="55"/>
      <c r="G138" s="54"/>
      <c r="H138" s="272"/>
      <c r="I138" s="57"/>
      <c r="J138" s="57"/>
      <c r="K138" s="58"/>
      <c r="L138" s="190"/>
    </row>
    <row r="139" spans="2:12" ht="15" customHeight="1" collapsed="1" thickBot="1" x14ac:dyDescent="0.3">
      <c r="B139" s="183"/>
      <c r="C139" s="176"/>
      <c r="D139" s="59" t="s">
        <v>469</v>
      </c>
      <c r="E139" s="259">
        <f>SUM(E119:E125)</f>
        <v>0</v>
      </c>
      <c r="F139" s="65"/>
      <c r="G139" s="64"/>
      <c r="H139" s="274">
        <f>SUM(H119:H125)</f>
        <v>0</v>
      </c>
      <c r="I139" s="62"/>
      <c r="J139" s="62"/>
      <c r="K139" s="63"/>
      <c r="L139" s="190"/>
    </row>
    <row r="140" spans="2:12" ht="16.5" customHeight="1" thickBot="1" x14ac:dyDescent="0.3">
      <c r="B140" s="183"/>
      <c r="C140" s="171" t="s">
        <v>470</v>
      </c>
      <c r="D140" s="29"/>
      <c r="E140" s="253"/>
      <c r="F140" s="29"/>
      <c r="G140" s="29"/>
      <c r="H140" s="253"/>
      <c r="I140" s="30"/>
      <c r="J140" s="30"/>
      <c r="K140" s="31"/>
      <c r="L140" s="190"/>
    </row>
    <row r="141" spans="2:12" ht="15" x14ac:dyDescent="0.25">
      <c r="B141" s="183"/>
      <c r="C141" s="172"/>
      <c r="D141" s="33"/>
      <c r="E141" s="254"/>
      <c r="F141" s="35"/>
      <c r="G141" s="34"/>
      <c r="H141" s="269"/>
      <c r="I141" s="37"/>
      <c r="J141" s="37"/>
      <c r="K141" s="38"/>
      <c r="L141" s="190"/>
    </row>
    <row r="142" spans="2:12" ht="15" x14ac:dyDescent="0.25">
      <c r="B142" s="183"/>
      <c r="C142" s="173"/>
      <c r="D142" s="41"/>
      <c r="E142" s="255"/>
      <c r="F142" s="43"/>
      <c r="G142" s="42"/>
      <c r="H142" s="270"/>
      <c r="I142" s="45"/>
      <c r="J142" s="45"/>
      <c r="K142" s="46"/>
      <c r="L142" s="190"/>
    </row>
    <row r="143" spans="2:12" ht="15" x14ac:dyDescent="0.25">
      <c r="B143" s="183"/>
      <c r="C143" s="173"/>
      <c r="D143" s="41"/>
      <c r="E143" s="255"/>
      <c r="F143" s="43"/>
      <c r="G143" s="42"/>
      <c r="H143" s="270"/>
      <c r="I143" s="45"/>
      <c r="J143" s="45"/>
      <c r="K143" s="46"/>
      <c r="L143" s="190"/>
    </row>
    <row r="144" spans="2:12" ht="15" x14ac:dyDescent="0.25">
      <c r="B144" s="183"/>
      <c r="C144" s="173"/>
      <c r="D144" s="41"/>
      <c r="E144" s="255"/>
      <c r="F144" s="43"/>
      <c r="G144" s="42"/>
      <c r="H144" s="270"/>
      <c r="I144" s="45"/>
      <c r="J144" s="45"/>
      <c r="K144" s="46"/>
      <c r="L144" s="190"/>
    </row>
    <row r="145" spans="2:12" ht="15" x14ac:dyDescent="0.25">
      <c r="B145" s="183"/>
      <c r="C145" s="173"/>
      <c r="D145" s="41"/>
      <c r="E145" s="255"/>
      <c r="F145" s="43"/>
      <c r="G145" s="42"/>
      <c r="H145" s="270"/>
      <c r="I145" s="45"/>
      <c r="J145" s="45"/>
      <c r="K145" s="46"/>
      <c r="L145" s="190"/>
    </row>
    <row r="146" spans="2:12" ht="15" x14ac:dyDescent="0.25">
      <c r="B146" s="183"/>
      <c r="C146" s="173"/>
      <c r="D146" s="41"/>
      <c r="E146" s="255"/>
      <c r="F146" s="43"/>
      <c r="G146" s="42"/>
      <c r="H146" s="270"/>
      <c r="I146" s="45"/>
      <c r="J146" s="45"/>
      <c r="K146" s="46"/>
      <c r="L146" s="190"/>
    </row>
    <row r="147" spans="2:12" ht="15" x14ac:dyDescent="0.25">
      <c r="B147" s="183"/>
      <c r="C147" s="173"/>
      <c r="D147" s="41"/>
      <c r="E147" s="255"/>
      <c r="F147" s="43"/>
      <c r="G147" s="42"/>
      <c r="H147" s="270"/>
      <c r="I147" s="45"/>
      <c r="J147" s="45"/>
      <c r="K147" s="46"/>
      <c r="L147" s="190"/>
    </row>
    <row r="148" spans="2:12" ht="15" hidden="1" outlineLevel="1" x14ac:dyDescent="0.25">
      <c r="B148" s="183"/>
      <c r="C148" s="173"/>
      <c r="D148" s="41"/>
      <c r="E148" s="255"/>
      <c r="F148" s="43"/>
      <c r="G148" s="42"/>
      <c r="H148" s="270"/>
      <c r="I148" s="45"/>
      <c r="J148" s="45"/>
      <c r="K148" s="46"/>
      <c r="L148" s="190"/>
    </row>
    <row r="149" spans="2:12" ht="15" hidden="1" outlineLevel="1" x14ac:dyDescent="0.25">
      <c r="B149" s="183"/>
      <c r="C149" s="173"/>
      <c r="D149" s="41"/>
      <c r="E149" s="255"/>
      <c r="F149" s="43"/>
      <c r="G149" s="42"/>
      <c r="H149" s="270"/>
      <c r="I149" s="45"/>
      <c r="J149" s="45"/>
      <c r="K149" s="46"/>
      <c r="L149" s="190"/>
    </row>
    <row r="150" spans="2:12" ht="15" hidden="1" outlineLevel="1" x14ac:dyDescent="0.25">
      <c r="B150" s="183"/>
      <c r="C150" s="173"/>
      <c r="D150" s="41"/>
      <c r="E150" s="255"/>
      <c r="F150" s="43"/>
      <c r="G150" s="42"/>
      <c r="H150" s="270"/>
      <c r="I150" s="45"/>
      <c r="J150" s="45"/>
      <c r="K150" s="46"/>
      <c r="L150" s="190"/>
    </row>
    <row r="151" spans="2:12" ht="15" hidden="1" outlineLevel="1" x14ac:dyDescent="0.25">
      <c r="B151" s="183"/>
      <c r="C151" s="173"/>
      <c r="D151" s="41"/>
      <c r="E151" s="255"/>
      <c r="F151" s="43"/>
      <c r="G151" s="42"/>
      <c r="H151" s="270"/>
      <c r="I151" s="45"/>
      <c r="J151" s="45"/>
      <c r="K151" s="46"/>
      <c r="L151" s="190"/>
    </row>
    <row r="152" spans="2:12" ht="15" hidden="1" outlineLevel="1" x14ac:dyDescent="0.25">
      <c r="B152" s="183"/>
      <c r="C152" s="173"/>
      <c r="D152" s="41"/>
      <c r="E152" s="255"/>
      <c r="F152" s="43"/>
      <c r="G152" s="42"/>
      <c r="H152" s="270"/>
      <c r="I152" s="45"/>
      <c r="J152" s="45"/>
      <c r="K152" s="46"/>
      <c r="L152" s="190"/>
    </row>
    <row r="153" spans="2:12" ht="15" hidden="1" outlineLevel="1" x14ac:dyDescent="0.25">
      <c r="B153" s="183"/>
      <c r="C153" s="173"/>
      <c r="D153" s="41"/>
      <c r="E153" s="255"/>
      <c r="F153" s="43"/>
      <c r="G153" s="42"/>
      <c r="H153" s="270"/>
      <c r="I153" s="45"/>
      <c r="J153" s="45"/>
      <c r="K153" s="46"/>
      <c r="L153" s="190"/>
    </row>
    <row r="154" spans="2:12" ht="15" hidden="1" outlineLevel="1" x14ac:dyDescent="0.25">
      <c r="B154" s="183"/>
      <c r="C154" s="173"/>
      <c r="D154" s="41"/>
      <c r="E154" s="255"/>
      <c r="F154" s="43"/>
      <c r="G154" s="42"/>
      <c r="H154" s="270"/>
      <c r="I154" s="45"/>
      <c r="J154" s="45"/>
      <c r="K154" s="46"/>
      <c r="L154" s="190"/>
    </row>
    <row r="155" spans="2:12" ht="15" hidden="1" outlineLevel="1" x14ac:dyDescent="0.25">
      <c r="B155" s="183"/>
      <c r="C155" s="174"/>
      <c r="D155" s="47"/>
      <c r="E155" s="256"/>
      <c r="F155" s="49"/>
      <c r="G155" s="48"/>
      <c r="H155" s="271"/>
      <c r="I155" s="51"/>
      <c r="J155" s="51"/>
      <c r="K155" s="52"/>
      <c r="L155" s="190"/>
    </row>
    <row r="156" spans="2:12" ht="15" hidden="1" outlineLevel="1" x14ac:dyDescent="0.25">
      <c r="B156" s="183"/>
      <c r="C156" s="174"/>
      <c r="D156" s="47"/>
      <c r="E156" s="256"/>
      <c r="F156" s="49"/>
      <c r="G156" s="48"/>
      <c r="H156" s="271"/>
      <c r="I156" s="51"/>
      <c r="J156" s="51"/>
      <c r="K156" s="52"/>
      <c r="L156" s="190"/>
    </row>
    <row r="157" spans="2:12" ht="15" hidden="1" outlineLevel="1" x14ac:dyDescent="0.25">
      <c r="B157" s="183"/>
      <c r="C157" s="174"/>
      <c r="D157" s="47"/>
      <c r="E157" s="256"/>
      <c r="F157" s="49"/>
      <c r="G157" s="48"/>
      <c r="H157" s="271"/>
      <c r="I157" s="51"/>
      <c r="J157" s="51"/>
      <c r="K157" s="52"/>
      <c r="L157" s="190"/>
    </row>
    <row r="158" spans="2:12" ht="15" hidden="1" outlineLevel="1" x14ac:dyDescent="0.25">
      <c r="B158" s="183"/>
      <c r="C158" s="174"/>
      <c r="D158" s="47"/>
      <c r="E158" s="256"/>
      <c r="F158" s="49"/>
      <c r="G158" s="48"/>
      <c r="H158" s="271"/>
      <c r="I158" s="51"/>
      <c r="J158" s="51"/>
      <c r="K158" s="52"/>
      <c r="L158" s="190"/>
    </row>
    <row r="159" spans="2:12" ht="15" hidden="1" outlineLevel="1" x14ac:dyDescent="0.25">
      <c r="B159" s="183"/>
      <c r="C159" s="174"/>
      <c r="D159" s="47"/>
      <c r="E159" s="256"/>
      <c r="F159" s="49"/>
      <c r="G159" s="48"/>
      <c r="H159" s="271"/>
      <c r="I159" s="51"/>
      <c r="J159" s="51"/>
      <c r="K159" s="52"/>
      <c r="L159" s="190"/>
    </row>
    <row r="160" spans="2:12" ht="15" hidden="1" outlineLevel="1" x14ac:dyDescent="0.25">
      <c r="B160" s="183"/>
      <c r="C160" s="175"/>
      <c r="D160" s="53"/>
      <c r="E160" s="257"/>
      <c r="F160" s="55"/>
      <c r="G160" s="54"/>
      <c r="H160" s="272"/>
      <c r="I160" s="57"/>
      <c r="J160" s="57"/>
      <c r="K160" s="58"/>
      <c r="L160" s="190"/>
    </row>
    <row r="161" spans="2:12" ht="15" customHeight="1" collapsed="1" thickBot="1" x14ac:dyDescent="0.3">
      <c r="B161" s="183"/>
      <c r="C161" s="176"/>
      <c r="D161" s="59" t="s">
        <v>471</v>
      </c>
      <c r="E161" s="259">
        <f>SUM(E141:E147)</f>
        <v>0</v>
      </c>
      <c r="F161" s="65"/>
      <c r="G161" s="64"/>
      <c r="H161" s="274">
        <f>SUM(H141:H147)</f>
        <v>0</v>
      </c>
      <c r="I161" s="62"/>
      <c r="J161" s="62"/>
      <c r="K161" s="63"/>
      <c r="L161" s="190"/>
    </row>
    <row r="162" spans="2:12" ht="20.25" customHeight="1" thickBot="1" x14ac:dyDescent="0.3">
      <c r="B162" s="183"/>
      <c r="C162" s="177" t="s">
        <v>472</v>
      </c>
      <c r="D162" s="66"/>
      <c r="E162" s="261">
        <f>SUM(E29,E51,E73,E95,E117,E139,E161)</f>
        <v>0</v>
      </c>
      <c r="F162" s="68"/>
      <c r="G162" s="67"/>
      <c r="H162" s="275">
        <f>SUM(H29,H51,H73,H95,H117,H139,H161)</f>
        <v>0</v>
      </c>
      <c r="I162" s="31"/>
      <c r="J162" s="31"/>
      <c r="K162" s="69"/>
      <c r="L162" s="190"/>
    </row>
    <row r="163" spans="2:12" ht="15" customHeight="1" x14ac:dyDescent="0.25">
      <c r="B163" s="191"/>
      <c r="C163" s="70"/>
      <c r="D163" s="17"/>
      <c r="E163" s="262"/>
      <c r="F163" s="17"/>
      <c r="G163" s="17"/>
      <c r="H163" s="262"/>
      <c r="I163" s="17"/>
      <c r="J163" s="17"/>
      <c r="K163" s="17"/>
      <c r="L163" s="192"/>
    </row>
    <row r="164" spans="2:12" ht="15" customHeight="1" x14ac:dyDescent="0.25">
      <c r="B164" s="183"/>
      <c r="C164" s="23"/>
      <c r="L164" s="190"/>
    </row>
    <row r="165" spans="2:12" ht="15" customHeight="1" x14ac:dyDescent="0.25">
      <c r="B165" s="183"/>
      <c r="C165" s="23"/>
      <c r="L165" s="190"/>
    </row>
    <row r="166" spans="2:12" ht="15" customHeight="1" thickBot="1" x14ac:dyDescent="0.3">
      <c r="B166" s="183"/>
      <c r="C166" s="23"/>
      <c r="L166" s="190"/>
    </row>
    <row r="167" spans="2:12" ht="30" customHeight="1" thickBot="1" x14ac:dyDescent="0.3">
      <c r="B167" s="183"/>
      <c r="C167" s="307" t="s">
        <v>473</v>
      </c>
      <c r="D167" s="308"/>
      <c r="E167" s="309"/>
      <c r="F167" s="196"/>
      <c r="G167" s="304" t="s">
        <v>578</v>
      </c>
      <c r="H167" s="305"/>
      <c r="I167" s="306"/>
      <c r="L167" s="190"/>
    </row>
    <row r="168" spans="2:12" ht="30.75" customHeight="1" x14ac:dyDescent="0.25">
      <c r="B168" s="183"/>
      <c r="C168" s="298" t="s">
        <v>474</v>
      </c>
      <c r="D168" s="299"/>
      <c r="E168" s="263" t="e">
        <f>_xlfn.XLOOKUP('1. OPĆI PODACI'!C12,BAZA!L2:L41,BAZA!AC2:AC41)</f>
        <v>#N/A</v>
      </c>
      <c r="F168" s="178"/>
      <c r="G168" s="346" t="s">
        <v>579</v>
      </c>
      <c r="H168" s="347"/>
      <c r="I168" s="348">
        <f>H162</f>
        <v>0</v>
      </c>
      <c r="L168" s="190"/>
    </row>
    <row r="169" spans="2:12" ht="29.25" customHeight="1" x14ac:dyDescent="0.25">
      <c r="B169" s="183"/>
      <c r="C169" s="310" t="s">
        <v>475</v>
      </c>
      <c r="D169" s="311"/>
      <c r="E169" s="264" t="e">
        <f>_xlfn.XLOOKUP('1. OPĆI PODACI'!C12,BAZA!L2:L41,BAZA!AE2:AE41)</f>
        <v>#N/A</v>
      </c>
      <c r="F169" s="178"/>
      <c r="G169" s="312" t="s">
        <v>493</v>
      </c>
      <c r="H169" s="313"/>
      <c r="I169" s="345" t="e">
        <f>E170</f>
        <v>#N/A</v>
      </c>
      <c r="L169" s="190"/>
    </row>
    <row r="170" spans="2:12" ht="44.25" customHeight="1" x14ac:dyDescent="0.25">
      <c r="B170" s="183"/>
      <c r="C170" s="197" t="s">
        <v>476</v>
      </c>
      <c r="D170" s="72"/>
      <c r="E170" s="265" t="e">
        <f>E169*0.8</f>
        <v>#N/A</v>
      </c>
      <c r="F170" s="178"/>
      <c r="G170" s="312" t="s">
        <v>492</v>
      </c>
      <c r="H170" s="313"/>
      <c r="I170" s="345" t="e">
        <f>E171</f>
        <v>#N/A</v>
      </c>
      <c r="L170" s="190"/>
    </row>
    <row r="171" spans="2:12" ht="29.25" customHeight="1" x14ac:dyDescent="0.25">
      <c r="B171" s="183"/>
      <c r="C171" s="197" t="s">
        <v>477</v>
      </c>
      <c r="D171" s="72"/>
      <c r="E171" s="265" t="e">
        <f>E169*0.2</f>
        <v>#N/A</v>
      </c>
      <c r="F171" s="178"/>
      <c r="L171" s="190"/>
    </row>
    <row r="172" spans="2:12" ht="32.25" customHeight="1" thickBot="1" x14ac:dyDescent="0.3">
      <c r="B172" s="183"/>
      <c r="C172" s="198" t="s">
        <v>478</v>
      </c>
      <c r="D172" s="199"/>
      <c r="E172" s="266">
        <v>100</v>
      </c>
      <c r="F172" s="178"/>
      <c r="L172" s="190"/>
    </row>
    <row r="173" spans="2:12" ht="30.75" customHeight="1" x14ac:dyDescent="0.25">
      <c r="B173" s="183"/>
      <c r="F173" s="178"/>
      <c r="L173" s="190"/>
    </row>
    <row r="174" spans="2:12" ht="27.75" customHeight="1" x14ac:dyDescent="0.25">
      <c r="B174" s="183"/>
      <c r="F174" s="178"/>
      <c r="L174" s="190"/>
    </row>
    <row r="175" spans="2:12" ht="45.75" customHeight="1" x14ac:dyDescent="0.25">
      <c r="B175" s="183"/>
      <c r="F175" s="178"/>
      <c r="L175" s="190"/>
    </row>
    <row r="176" spans="2:12" ht="15" customHeight="1" x14ac:dyDescent="0.25">
      <c r="B176" s="183"/>
      <c r="F176" s="178"/>
      <c r="L176" s="190"/>
    </row>
    <row r="177" spans="2:12" ht="27" customHeight="1" x14ac:dyDescent="0.25">
      <c r="B177" s="183"/>
      <c r="F177" s="178"/>
      <c r="L177" s="190"/>
    </row>
    <row r="178" spans="2:12" ht="15" customHeight="1" thickBot="1" x14ac:dyDescent="0.3">
      <c r="B178" s="193"/>
      <c r="C178" s="194"/>
      <c r="D178" s="194"/>
      <c r="E178" s="267"/>
      <c r="F178" s="194"/>
      <c r="G178" s="194"/>
      <c r="H178" s="267"/>
      <c r="I178" s="194"/>
      <c r="J178" s="194"/>
      <c r="K178" s="194"/>
      <c r="L178" s="195"/>
    </row>
    <row r="179" spans="2:12" ht="8.25" customHeight="1" x14ac:dyDescent="0.25"/>
    <row r="180" spans="2:12" ht="15" customHeight="1" x14ac:dyDescent="0.25"/>
    <row r="181" spans="2:12" ht="15" customHeight="1" x14ac:dyDescent="0.25"/>
    <row r="182" spans="2:12" ht="15" customHeight="1" x14ac:dyDescent="0.25"/>
    <row r="183" spans="2:12" ht="15" customHeight="1" x14ac:dyDescent="0.25"/>
    <row r="184" spans="2:12" ht="15" customHeight="1" x14ac:dyDescent="0.25"/>
    <row r="185" spans="2:12" ht="15" customHeight="1" x14ac:dyDescent="0.25"/>
    <row r="186" spans="2:12" ht="15" customHeight="1" x14ac:dyDescent="0.25"/>
    <row r="187" spans="2:12" ht="15" customHeight="1" x14ac:dyDescent="0.25"/>
    <row r="188" spans="2:12" ht="15" customHeight="1" x14ac:dyDescent="0.25"/>
    <row r="189" spans="2:12" ht="15" customHeight="1" x14ac:dyDescent="0.25"/>
    <row r="190" spans="2:12" ht="15" customHeight="1" x14ac:dyDescent="0.25"/>
    <row r="191" spans="2:12" ht="15" customHeight="1" x14ac:dyDescent="0.25"/>
    <row r="192" spans="2:1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</sheetData>
  <mergeCells count="14">
    <mergeCell ref="C4:K4"/>
    <mergeCell ref="C2:K2"/>
    <mergeCell ref="C3:K3"/>
    <mergeCell ref="G168:H168"/>
    <mergeCell ref="C168:D168"/>
    <mergeCell ref="K6:K7"/>
    <mergeCell ref="C5:K5"/>
    <mergeCell ref="G167:I167"/>
    <mergeCell ref="C167:E167"/>
    <mergeCell ref="C169:D169"/>
    <mergeCell ref="G170:H170"/>
    <mergeCell ref="G169:H169"/>
    <mergeCell ref="C6:E6"/>
    <mergeCell ref="F6:J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38697-E050-4181-86C3-0CF925D1DF23}">
  <dimension ref="B1:L215"/>
  <sheetViews>
    <sheetView workbookViewId="0">
      <selection activeCell="C4" sqref="C4"/>
    </sheetView>
  </sheetViews>
  <sheetFormatPr defaultColWidth="27" defaultRowHeight="69.75" customHeight="1" x14ac:dyDescent="0.25"/>
  <cols>
    <col min="1" max="2" width="2" style="21" customWidth="1"/>
    <col min="3" max="3" width="4" style="21" customWidth="1"/>
    <col min="4" max="4" width="30.5703125" style="21" customWidth="1"/>
    <col min="5" max="8" width="19" style="21" customWidth="1"/>
    <col min="9" max="9" width="46" style="21" customWidth="1"/>
    <col min="10" max="10" width="9.42578125" style="21" customWidth="1"/>
    <col min="11" max="11" width="2" style="21" customWidth="1"/>
    <col min="12" max="16384" width="27" style="21"/>
  </cols>
  <sheetData>
    <row r="1" spans="2:12" ht="62.25" customHeight="1" x14ac:dyDescent="0.25">
      <c r="B1" s="18"/>
      <c r="C1" s="19"/>
      <c r="D1" s="19"/>
      <c r="E1" s="19"/>
      <c r="F1" s="19"/>
      <c r="G1" s="19"/>
      <c r="H1" s="19"/>
      <c r="I1" s="19"/>
      <c r="J1" s="20"/>
    </row>
    <row r="2" spans="2:12" ht="15.75" x14ac:dyDescent="0.25">
      <c r="B2" s="23"/>
      <c r="C2" s="76" t="s">
        <v>494</v>
      </c>
      <c r="D2" s="77"/>
      <c r="E2" s="77"/>
      <c r="F2" s="78"/>
      <c r="G2" s="78"/>
      <c r="H2" s="78"/>
      <c r="I2" s="79"/>
      <c r="J2" s="24" t="s">
        <v>457</v>
      </c>
      <c r="L2" s="22"/>
    </row>
    <row r="3" spans="2:12" ht="15.75" x14ac:dyDescent="0.25">
      <c r="B3" s="23"/>
      <c r="C3" s="80" t="s">
        <v>580</v>
      </c>
      <c r="D3" s="81"/>
      <c r="E3" s="81"/>
      <c r="F3" s="82"/>
      <c r="G3" s="82"/>
      <c r="H3" s="82"/>
      <c r="I3" s="83"/>
      <c r="J3" s="25" t="s">
        <v>458</v>
      </c>
      <c r="L3" s="22"/>
    </row>
    <row r="4" spans="2:12" ht="16.5" thickBot="1" x14ac:dyDescent="0.3">
      <c r="B4" s="23"/>
      <c r="C4" s="84"/>
      <c r="D4" s="84"/>
      <c r="E4" s="84"/>
      <c r="F4" s="85"/>
      <c r="G4" s="85"/>
      <c r="H4" s="85"/>
      <c r="I4" s="85"/>
      <c r="J4" s="86"/>
    </row>
    <row r="5" spans="2:12" ht="18" customHeight="1" thickBot="1" x14ac:dyDescent="0.3">
      <c r="B5" s="23"/>
      <c r="C5" s="336" t="s">
        <v>495</v>
      </c>
      <c r="D5" s="337"/>
      <c r="E5" s="337"/>
      <c r="F5" s="337"/>
      <c r="G5" s="337"/>
      <c r="H5" s="337"/>
      <c r="I5" s="338"/>
      <c r="J5" s="26"/>
      <c r="L5" s="22"/>
    </row>
    <row r="6" spans="2:12" ht="16.5" customHeight="1" thickBot="1" x14ac:dyDescent="0.3">
      <c r="B6" s="23"/>
      <c r="C6" s="100"/>
      <c r="D6" s="330" t="s">
        <v>499</v>
      </c>
      <c r="E6" s="331"/>
      <c r="F6" s="332"/>
      <c r="G6" s="333" t="s">
        <v>483</v>
      </c>
      <c r="H6" s="334"/>
      <c r="I6" s="335"/>
      <c r="J6" s="26"/>
    </row>
    <row r="7" spans="2:12" ht="81.75" customHeight="1" thickBot="1" x14ac:dyDescent="0.3">
      <c r="B7" s="23"/>
      <c r="C7" s="87"/>
      <c r="D7" s="88" t="s">
        <v>496</v>
      </c>
      <c r="E7" s="89" t="s">
        <v>500</v>
      </c>
      <c r="F7" s="99" t="s">
        <v>497</v>
      </c>
      <c r="G7" s="102" t="s">
        <v>501</v>
      </c>
      <c r="H7" s="101" t="s">
        <v>498</v>
      </c>
      <c r="I7" s="103" t="s">
        <v>550</v>
      </c>
      <c r="J7" s="27"/>
      <c r="L7" s="277"/>
    </row>
    <row r="8" spans="2:12" ht="45" x14ac:dyDescent="0.25">
      <c r="B8" s="23"/>
      <c r="C8" s="32">
        <v>1</v>
      </c>
      <c r="D8" s="91" t="s">
        <v>502</v>
      </c>
      <c r="E8" s="105"/>
      <c r="F8" s="105"/>
      <c r="G8" s="106"/>
      <c r="H8" s="106"/>
      <c r="I8" s="46"/>
      <c r="J8" s="39"/>
    </row>
    <row r="9" spans="2:12" ht="15" x14ac:dyDescent="0.25">
      <c r="B9" s="23"/>
      <c r="C9" s="40">
        <f>+C8+1</f>
        <v>2</v>
      </c>
      <c r="D9" s="92"/>
      <c r="E9" s="106"/>
      <c r="F9" s="106"/>
      <c r="G9" s="106"/>
      <c r="H9" s="106"/>
      <c r="I9" s="46"/>
      <c r="J9" s="39"/>
    </row>
    <row r="10" spans="2:12" ht="15" x14ac:dyDescent="0.25">
      <c r="B10" s="23"/>
      <c r="C10" s="40">
        <f t="shared" ref="C10:C17" si="0">+C9+1</f>
        <v>3</v>
      </c>
      <c r="D10" s="92"/>
      <c r="E10" s="106"/>
      <c r="F10" s="106"/>
      <c r="G10" s="106"/>
      <c r="H10" s="106"/>
      <c r="I10" s="46"/>
      <c r="J10" s="39"/>
    </row>
    <row r="11" spans="2:12" ht="15" x14ac:dyDescent="0.25">
      <c r="B11" s="23"/>
      <c r="C11" s="40">
        <f t="shared" si="0"/>
        <v>4</v>
      </c>
      <c r="D11" s="92"/>
      <c r="E11" s="106"/>
      <c r="F11" s="106"/>
      <c r="G11" s="106"/>
      <c r="H11" s="106"/>
      <c r="I11" s="46"/>
      <c r="J11" s="39"/>
    </row>
    <row r="12" spans="2:12" ht="15" x14ac:dyDescent="0.25">
      <c r="B12" s="23"/>
      <c r="C12" s="40">
        <f t="shared" si="0"/>
        <v>5</v>
      </c>
      <c r="D12" s="92"/>
      <c r="E12" s="106"/>
      <c r="F12" s="106"/>
      <c r="G12" s="106"/>
      <c r="H12" s="106"/>
      <c r="I12" s="46"/>
      <c r="J12" s="39"/>
    </row>
    <row r="13" spans="2:12" ht="15" x14ac:dyDescent="0.25">
      <c r="B13" s="23"/>
      <c r="C13" s="40">
        <f t="shared" si="0"/>
        <v>6</v>
      </c>
      <c r="D13" s="92"/>
      <c r="E13" s="106"/>
      <c r="F13" s="106"/>
      <c r="G13" s="106"/>
      <c r="H13" s="106"/>
      <c r="I13" s="46"/>
      <c r="J13" s="39"/>
    </row>
    <row r="14" spans="2:12" ht="15" x14ac:dyDescent="0.25">
      <c r="B14" s="23"/>
      <c r="C14" s="40">
        <f t="shared" si="0"/>
        <v>7</v>
      </c>
      <c r="D14" s="92"/>
      <c r="E14" s="106"/>
      <c r="F14" s="106"/>
      <c r="G14" s="106"/>
      <c r="H14" s="106"/>
      <c r="I14" s="46"/>
      <c r="J14" s="39"/>
    </row>
    <row r="15" spans="2:12" ht="15" x14ac:dyDescent="0.25">
      <c r="B15" s="23"/>
      <c r="C15" s="40">
        <f t="shared" si="0"/>
        <v>8</v>
      </c>
      <c r="D15" s="92"/>
      <c r="E15" s="106"/>
      <c r="F15" s="106"/>
      <c r="G15" s="106"/>
      <c r="H15" s="106"/>
      <c r="I15" s="46"/>
      <c r="J15" s="39"/>
    </row>
    <row r="16" spans="2:12" ht="15" x14ac:dyDescent="0.25">
      <c r="B16" s="23"/>
      <c r="C16" s="40">
        <f t="shared" si="0"/>
        <v>9</v>
      </c>
      <c r="D16" s="92"/>
      <c r="E16" s="106"/>
      <c r="F16" s="106"/>
      <c r="G16" s="106"/>
      <c r="H16" s="106"/>
      <c r="I16" s="46"/>
      <c r="J16" s="39"/>
    </row>
    <row r="17" spans="2:12" ht="15.75" thickBot="1" x14ac:dyDescent="0.3">
      <c r="B17" s="23"/>
      <c r="C17" s="93">
        <f t="shared" si="0"/>
        <v>10</v>
      </c>
      <c r="D17" s="94"/>
      <c r="E17" s="107"/>
      <c r="F17" s="107"/>
      <c r="G17" s="107"/>
      <c r="H17" s="107"/>
      <c r="I17" s="95"/>
      <c r="J17" s="39"/>
    </row>
    <row r="18" spans="2:12" ht="15" customHeight="1" thickBot="1" x14ac:dyDescent="0.3">
      <c r="B18" s="23"/>
      <c r="C18" s="93"/>
      <c r="D18" s="109" t="s">
        <v>510</v>
      </c>
      <c r="E18" s="108"/>
      <c r="F18" s="108"/>
      <c r="G18" s="108"/>
      <c r="H18" s="108"/>
      <c r="I18" s="95"/>
      <c r="J18" s="26"/>
    </row>
    <row r="19" spans="2:12" ht="15" customHeight="1" thickBot="1" x14ac:dyDescent="0.3">
      <c r="B19" s="23"/>
      <c r="J19" s="26"/>
    </row>
    <row r="20" spans="2:12" ht="18" customHeight="1" thickBot="1" x14ac:dyDescent="0.3">
      <c r="B20" s="23"/>
      <c r="C20" s="96" t="s">
        <v>551</v>
      </c>
      <c r="D20" s="97"/>
      <c r="E20" s="97"/>
      <c r="F20" s="97"/>
      <c r="G20" s="97"/>
      <c r="H20" s="97"/>
      <c r="I20" s="98"/>
      <c r="J20" s="26"/>
    </row>
    <row r="21" spans="2:12" ht="79.5" customHeight="1" thickBot="1" x14ac:dyDescent="0.3">
      <c r="B21" s="23"/>
      <c r="C21" s="318" t="s">
        <v>511</v>
      </c>
      <c r="D21" s="319"/>
      <c r="E21" s="319"/>
      <c r="F21" s="319"/>
      <c r="G21" s="319"/>
      <c r="H21" s="319"/>
      <c r="I21" s="320"/>
      <c r="J21" s="26"/>
      <c r="L21" s="90"/>
    </row>
    <row r="22" spans="2:12" ht="21.75" customHeight="1" x14ac:dyDescent="0.25">
      <c r="B22" s="23"/>
      <c r="C22" s="321"/>
      <c r="D22" s="322"/>
      <c r="E22" s="322"/>
      <c r="F22" s="322"/>
      <c r="G22" s="322"/>
      <c r="H22" s="322"/>
      <c r="I22" s="323"/>
      <c r="J22" s="26"/>
    </row>
    <row r="23" spans="2:12" ht="21.75" customHeight="1" x14ac:dyDescent="0.25">
      <c r="B23" s="23"/>
      <c r="C23" s="324"/>
      <c r="D23" s="325"/>
      <c r="E23" s="325"/>
      <c r="F23" s="325"/>
      <c r="G23" s="325"/>
      <c r="H23" s="325"/>
      <c r="I23" s="326"/>
      <c r="J23" s="26"/>
    </row>
    <row r="24" spans="2:12" ht="21.75" customHeight="1" x14ac:dyDescent="0.25">
      <c r="B24" s="23"/>
      <c r="C24" s="324"/>
      <c r="D24" s="325"/>
      <c r="E24" s="325"/>
      <c r="F24" s="325"/>
      <c r="G24" s="325"/>
      <c r="H24" s="325"/>
      <c r="I24" s="326"/>
      <c r="J24" s="26"/>
    </row>
    <row r="25" spans="2:12" ht="21.75" customHeight="1" x14ac:dyDescent="0.25">
      <c r="B25" s="23"/>
      <c r="C25" s="324"/>
      <c r="D25" s="325"/>
      <c r="E25" s="325"/>
      <c r="F25" s="325"/>
      <c r="G25" s="325"/>
      <c r="H25" s="325"/>
      <c r="I25" s="326"/>
      <c r="J25" s="26"/>
    </row>
    <row r="26" spans="2:12" ht="21.75" customHeight="1" x14ac:dyDescent="0.25">
      <c r="B26" s="23"/>
      <c r="C26" s="324"/>
      <c r="D26" s="325"/>
      <c r="E26" s="325"/>
      <c r="F26" s="325"/>
      <c r="G26" s="325"/>
      <c r="H26" s="325"/>
      <c r="I26" s="326"/>
      <c r="J26" s="26"/>
    </row>
    <row r="27" spans="2:12" ht="21.75" customHeight="1" x14ac:dyDescent="0.25">
      <c r="B27" s="23"/>
      <c r="C27" s="324"/>
      <c r="D27" s="325"/>
      <c r="E27" s="325"/>
      <c r="F27" s="325"/>
      <c r="G27" s="325"/>
      <c r="H27" s="325"/>
      <c r="I27" s="326"/>
      <c r="J27" s="26"/>
    </row>
    <row r="28" spans="2:12" ht="21.75" customHeight="1" x14ac:dyDescent="0.25">
      <c r="B28" s="23"/>
      <c r="C28" s="324"/>
      <c r="D28" s="325"/>
      <c r="E28" s="325"/>
      <c r="F28" s="325"/>
      <c r="G28" s="325"/>
      <c r="H28" s="325"/>
      <c r="I28" s="326"/>
      <c r="J28" s="26"/>
    </row>
    <row r="29" spans="2:12" ht="21.75" customHeight="1" x14ac:dyDescent="0.25">
      <c r="B29" s="23"/>
      <c r="C29" s="324"/>
      <c r="D29" s="325"/>
      <c r="E29" s="325"/>
      <c r="F29" s="325"/>
      <c r="G29" s="325"/>
      <c r="H29" s="325"/>
      <c r="I29" s="326"/>
      <c r="J29" s="26"/>
    </row>
    <row r="30" spans="2:12" ht="21.75" customHeight="1" x14ac:dyDescent="0.25">
      <c r="B30" s="23"/>
      <c r="C30" s="324"/>
      <c r="D30" s="325"/>
      <c r="E30" s="325"/>
      <c r="F30" s="325"/>
      <c r="G30" s="325"/>
      <c r="H30" s="325"/>
      <c r="I30" s="326"/>
      <c r="J30" s="26"/>
    </row>
    <row r="31" spans="2:12" ht="21.75" customHeight="1" thickBot="1" x14ac:dyDescent="0.3">
      <c r="B31" s="23"/>
      <c r="C31" s="327"/>
      <c r="D31" s="328"/>
      <c r="E31" s="328"/>
      <c r="F31" s="328"/>
      <c r="G31" s="328"/>
      <c r="H31" s="328"/>
      <c r="I31" s="329"/>
      <c r="J31" s="26"/>
    </row>
    <row r="32" spans="2:12" ht="15" customHeight="1" x14ac:dyDescent="0.25">
      <c r="B32" s="70"/>
      <c r="C32" s="17"/>
      <c r="D32" s="17"/>
      <c r="E32" s="17"/>
      <c r="F32" s="17"/>
      <c r="G32" s="17"/>
      <c r="H32" s="17"/>
      <c r="I32" s="17"/>
      <c r="J32" s="71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</sheetData>
  <mergeCells count="5">
    <mergeCell ref="C21:I21"/>
    <mergeCell ref="C22:I31"/>
    <mergeCell ref="D6:F6"/>
    <mergeCell ref="G6:I6"/>
    <mergeCell ref="C5:I5"/>
  </mergeCells>
  <pageMargins left="0.70866141732283472" right="0.70866141732283472" top="0.74803149606299213" bottom="0.74803149606299213" header="0.31496062992125984" footer="0.31496062992125984"/>
  <pageSetup paperSize="9" scale="82" fitToHeight="4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7754B29-CFEF-44F4-9D62-F09498441B16}">
          <x14:formula1>
            <xm:f>BAZA!$B$2:$B$10</xm:f>
          </x14:formula1>
          <xm:sqref>D8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5950F-9268-4A23-AF71-DF8535EC855F}">
  <dimension ref="B1:H81"/>
  <sheetViews>
    <sheetView topLeftCell="A29" workbookViewId="0">
      <selection activeCell="C85" sqref="C85"/>
    </sheetView>
  </sheetViews>
  <sheetFormatPr defaultColWidth="9.140625" defaultRowHeight="15" x14ac:dyDescent="0.25"/>
  <cols>
    <col min="1" max="2" width="1.5703125" style="21" customWidth="1"/>
    <col min="3" max="3" width="59.85546875" style="21" customWidth="1"/>
    <col min="4" max="4" width="26.28515625" style="21" customWidth="1"/>
    <col min="5" max="5" width="36.42578125" style="21" customWidth="1"/>
    <col min="6" max="7" width="1.42578125" style="21" customWidth="1"/>
    <col min="8" max="8" width="34.7109375" style="113" customWidth="1"/>
    <col min="9" max="10" width="9.140625" style="21"/>
    <col min="11" max="11" width="64.42578125" style="21" bestFit="1" customWidth="1"/>
    <col min="12" max="16384" width="9.140625" style="21"/>
  </cols>
  <sheetData>
    <row r="1" spans="2:8" ht="51" customHeight="1" x14ac:dyDescent="0.25">
      <c r="B1" s="18"/>
      <c r="C1" s="19"/>
      <c r="D1" s="19"/>
      <c r="E1" s="19"/>
      <c r="F1" s="20"/>
      <c r="H1" s="90"/>
    </row>
    <row r="2" spans="2:8" ht="13.9" x14ac:dyDescent="0.25">
      <c r="B2" s="23"/>
      <c r="F2" s="26"/>
      <c r="H2" s="90"/>
    </row>
    <row r="3" spans="2:8" ht="15.6" x14ac:dyDescent="0.25">
      <c r="B3" s="23"/>
      <c r="C3" s="110" t="s">
        <v>581</v>
      </c>
      <c r="D3" s="110"/>
      <c r="E3" s="1"/>
      <c r="F3" s="26"/>
      <c r="H3" s="90"/>
    </row>
    <row r="4" spans="2:8" ht="15.75" x14ac:dyDescent="0.25">
      <c r="B4" s="23"/>
      <c r="C4" s="111" t="s">
        <v>512</v>
      </c>
      <c r="D4" s="111"/>
      <c r="E4" s="1"/>
      <c r="F4" s="26"/>
      <c r="H4" s="90"/>
    </row>
    <row r="5" spans="2:8" ht="16.149999999999999" thickBot="1" x14ac:dyDescent="0.3">
      <c r="B5" s="23"/>
      <c r="C5" s="112"/>
      <c r="D5" s="112"/>
      <c r="F5" s="26"/>
    </row>
    <row r="6" spans="2:8" ht="27" customHeight="1" thickBot="1" x14ac:dyDescent="0.3">
      <c r="B6" s="23"/>
      <c r="C6" s="114" t="s">
        <v>513</v>
      </c>
      <c r="D6" s="150" t="s">
        <v>536</v>
      </c>
      <c r="E6" s="139" t="s">
        <v>516</v>
      </c>
      <c r="F6" s="115"/>
    </row>
    <row r="7" spans="2:8" ht="27" customHeight="1" thickBot="1" x14ac:dyDescent="0.3">
      <c r="B7" s="23"/>
      <c r="C7" s="116" t="s">
        <v>517</v>
      </c>
      <c r="D7" s="151"/>
      <c r="E7" s="140"/>
      <c r="F7" s="115"/>
    </row>
    <row r="8" spans="2:8" ht="42.75" customHeight="1" thickBot="1" x14ac:dyDescent="0.3">
      <c r="B8" s="23"/>
      <c r="C8" s="343" t="s">
        <v>576</v>
      </c>
      <c r="D8" s="152"/>
      <c r="E8" s="141"/>
      <c r="F8" s="115"/>
    </row>
    <row r="9" spans="2:8" ht="32.450000000000003" customHeight="1" x14ac:dyDescent="0.25">
      <c r="B9" s="23"/>
      <c r="C9" s="129" t="s">
        <v>552</v>
      </c>
      <c r="D9" s="118"/>
      <c r="E9" s="142"/>
      <c r="F9" s="119"/>
      <c r="H9" s="113" t="s">
        <v>555</v>
      </c>
    </row>
    <row r="10" spans="2:8" ht="19.5" customHeight="1" x14ac:dyDescent="0.25">
      <c r="B10" s="23"/>
      <c r="C10" s="135" t="s">
        <v>522</v>
      </c>
      <c r="D10" s="120"/>
      <c r="E10" s="137"/>
      <c r="F10" s="119"/>
      <c r="H10" s="113" t="s">
        <v>555</v>
      </c>
    </row>
    <row r="11" spans="2:8" ht="19.5" customHeight="1" x14ac:dyDescent="0.25">
      <c r="B11" s="23"/>
      <c r="C11" s="135" t="s">
        <v>523</v>
      </c>
      <c r="D11" s="120"/>
      <c r="E11" s="143"/>
      <c r="F11" s="119"/>
      <c r="H11" s="113" t="s">
        <v>556</v>
      </c>
    </row>
    <row r="12" spans="2:8" ht="51.6" customHeight="1" x14ac:dyDescent="0.25">
      <c r="B12" s="23"/>
      <c r="C12" s="135" t="s">
        <v>553</v>
      </c>
      <c r="D12" s="120"/>
      <c r="E12" s="143"/>
      <c r="F12" s="119"/>
      <c r="H12" s="113" t="s">
        <v>555</v>
      </c>
    </row>
    <row r="13" spans="2:8" ht="19.5" customHeight="1" thickBot="1" x14ac:dyDescent="0.3">
      <c r="B13" s="23"/>
      <c r="C13" s="135" t="s">
        <v>554</v>
      </c>
      <c r="D13" s="120"/>
      <c r="E13" s="143"/>
      <c r="F13" s="119"/>
      <c r="H13" s="113" t="s">
        <v>570</v>
      </c>
    </row>
    <row r="14" spans="2:8" ht="27" customHeight="1" thickBot="1" x14ac:dyDescent="0.3">
      <c r="B14" s="23"/>
      <c r="C14" s="117" t="s">
        <v>460</v>
      </c>
      <c r="D14" s="153"/>
      <c r="E14" s="144"/>
      <c r="F14" s="115"/>
    </row>
    <row r="15" spans="2:8" ht="32.450000000000003" customHeight="1" x14ac:dyDescent="0.25">
      <c r="B15" s="23"/>
      <c r="C15" s="129" t="s">
        <v>552</v>
      </c>
      <c r="D15" s="124"/>
      <c r="E15" s="136"/>
      <c r="F15" s="119"/>
      <c r="H15" s="113" t="s">
        <v>555</v>
      </c>
    </row>
    <row r="16" spans="2:8" ht="19.5" customHeight="1" x14ac:dyDescent="0.25">
      <c r="B16" s="23"/>
      <c r="C16" s="135" t="s">
        <v>522</v>
      </c>
      <c r="D16" s="120"/>
      <c r="E16" s="137"/>
      <c r="F16" s="119"/>
      <c r="H16" s="113" t="s">
        <v>555</v>
      </c>
    </row>
    <row r="17" spans="2:8" ht="19.5" customHeight="1" x14ac:dyDescent="0.25">
      <c r="B17" s="23"/>
      <c r="C17" s="135" t="s">
        <v>523</v>
      </c>
      <c r="D17" s="120"/>
      <c r="E17" s="137"/>
      <c r="F17" s="119"/>
      <c r="H17" s="113" t="s">
        <v>556</v>
      </c>
    </row>
    <row r="18" spans="2:8" ht="32.450000000000003" customHeight="1" x14ac:dyDescent="0.25">
      <c r="B18" s="23"/>
      <c r="C18" s="134" t="s">
        <v>525</v>
      </c>
      <c r="D18" s="122"/>
      <c r="E18" s="145"/>
      <c r="F18" s="119"/>
      <c r="H18" s="113" t="s">
        <v>555</v>
      </c>
    </row>
    <row r="19" spans="2:8" ht="19.5" customHeight="1" thickBot="1" x14ac:dyDescent="0.3">
      <c r="B19" s="23"/>
      <c r="C19" s="134" t="s">
        <v>524</v>
      </c>
      <c r="D19" s="122"/>
      <c r="E19" s="145"/>
      <c r="F19" s="119"/>
      <c r="H19" s="113" t="s">
        <v>570</v>
      </c>
    </row>
    <row r="20" spans="2:8" ht="27" customHeight="1" thickBot="1" x14ac:dyDescent="0.3">
      <c r="B20" s="23"/>
      <c r="C20" s="117" t="s">
        <v>462</v>
      </c>
      <c r="D20" s="153"/>
      <c r="E20" s="144"/>
      <c r="F20" s="115"/>
    </row>
    <row r="21" spans="2:8" ht="33" customHeight="1" x14ac:dyDescent="0.25">
      <c r="B21" s="23"/>
      <c r="C21" s="124" t="s">
        <v>557</v>
      </c>
      <c r="D21" s="124"/>
      <c r="E21" s="142"/>
      <c r="F21" s="119"/>
      <c r="H21" s="113" t="s">
        <v>555</v>
      </c>
    </row>
    <row r="22" spans="2:8" ht="19.5" customHeight="1" x14ac:dyDescent="0.25">
      <c r="B22" s="23"/>
      <c r="C22" s="124" t="s">
        <v>558</v>
      </c>
      <c r="D22" s="126"/>
      <c r="E22" s="146"/>
      <c r="F22" s="119"/>
      <c r="H22" s="113" t="s">
        <v>555</v>
      </c>
    </row>
    <row r="23" spans="2:8" ht="19.5" customHeight="1" x14ac:dyDescent="0.25">
      <c r="B23" s="23"/>
      <c r="C23" s="120" t="s">
        <v>522</v>
      </c>
      <c r="D23" s="122"/>
      <c r="E23" s="145"/>
      <c r="F23" s="119"/>
      <c r="H23" s="113" t="s">
        <v>555</v>
      </c>
    </row>
    <row r="24" spans="2:8" ht="19.5" customHeight="1" x14ac:dyDescent="0.25">
      <c r="B24" s="23"/>
      <c r="C24" s="120" t="s">
        <v>526</v>
      </c>
      <c r="D24" s="122"/>
      <c r="E24" s="145"/>
      <c r="F24" s="119"/>
      <c r="H24" s="113" t="s">
        <v>555</v>
      </c>
    </row>
    <row r="25" spans="2:8" ht="19.5" customHeight="1" x14ac:dyDescent="0.25">
      <c r="B25" s="23"/>
      <c r="C25" s="120" t="s">
        <v>527</v>
      </c>
      <c r="D25" s="122"/>
      <c r="E25" s="145"/>
      <c r="F25" s="119"/>
      <c r="H25" s="113" t="s">
        <v>555</v>
      </c>
    </row>
    <row r="26" spans="2:8" ht="19.5" customHeight="1" x14ac:dyDescent="0.25">
      <c r="B26" s="23"/>
      <c r="C26" s="135" t="s">
        <v>523</v>
      </c>
      <c r="D26" s="122"/>
      <c r="E26" s="145"/>
      <c r="F26" s="119"/>
      <c r="H26" s="113" t="s">
        <v>556</v>
      </c>
    </row>
    <row r="27" spans="2:8" ht="19.5" customHeight="1" thickBot="1" x14ac:dyDescent="0.3">
      <c r="B27" s="23"/>
      <c r="C27" s="122" t="s">
        <v>524</v>
      </c>
      <c r="D27" s="122"/>
      <c r="E27" s="145"/>
      <c r="F27" s="119"/>
      <c r="H27" s="113" t="s">
        <v>559</v>
      </c>
    </row>
    <row r="28" spans="2:8" ht="32.25" customHeight="1" thickBot="1" x14ac:dyDescent="0.3">
      <c r="B28" s="23"/>
      <c r="C28" s="339" t="s">
        <v>464</v>
      </c>
      <c r="D28" s="340"/>
      <c r="E28" s="341"/>
      <c r="F28" s="115"/>
    </row>
    <row r="29" spans="2:8" ht="34.9" customHeight="1" x14ac:dyDescent="0.25">
      <c r="B29" s="23"/>
      <c r="C29" s="124" t="s">
        <v>557</v>
      </c>
      <c r="D29" s="124"/>
      <c r="E29" s="145"/>
      <c r="F29" s="119"/>
      <c r="H29" s="113" t="s">
        <v>555</v>
      </c>
    </row>
    <row r="30" spans="2:8" ht="19.5" customHeight="1" x14ac:dyDescent="0.25">
      <c r="B30" s="23"/>
      <c r="C30" s="124" t="s">
        <v>558</v>
      </c>
      <c r="D30" s="120"/>
      <c r="E30" s="145"/>
      <c r="F30" s="119"/>
      <c r="H30" s="113" t="s">
        <v>555</v>
      </c>
    </row>
    <row r="31" spans="2:8" ht="19.5" customHeight="1" x14ac:dyDescent="0.25">
      <c r="B31" s="23"/>
      <c r="C31" s="134" t="s">
        <v>528</v>
      </c>
      <c r="D31" s="122"/>
      <c r="E31" s="145"/>
      <c r="F31" s="119"/>
      <c r="H31" s="113" t="s">
        <v>555</v>
      </c>
    </row>
    <row r="32" spans="2:8" ht="19.5" customHeight="1" x14ac:dyDescent="0.25">
      <c r="B32" s="23"/>
      <c r="C32" s="134" t="s">
        <v>529</v>
      </c>
      <c r="D32" s="122"/>
      <c r="E32" s="145"/>
      <c r="F32" s="119"/>
      <c r="H32" s="113" t="s">
        <v>555</v>
      </c>
    </row>
    <row r="33" spans="2:8" ht="19.5" customHeight="1" x14ac:dyDescent="0.25">
      <c r="B33" s="23"/>
      <c r="C33" s="134" t="s">
        <v>522</v>
      </c>
      <c r="D33" s="122"/>
      <c r="E33" s="145"/>
      <c r="F33" s="119"/>
      <c r="H33" s="113" t="s">
        <v>555</v>
      </c>
    </row>
    <row r="34" spans="2:8" ht="19.5" customHeight="1" x14ac:dyDescent="0.25">
      <c r="B34" s="23"/>
      <c r="C34" s="135" t="s">
        <v>523</v>
      </c>
      <c r="D34" s="122"/>
      <c r="E34" s="145"/>
      <c r="F34" s="119"/>
      <c r="H34" s="113" t="s">
        <v>556</v>
      </c>
    </row>
    <row r="35" spans="2:8" ht="19.5" customHeight="1" x14ac:dyDescent="0.25">
      <c r="B35" s="23"/>
      <c r="C35" s="134" t="s">
        <v>530</v>
      </c>
      <c r="D35" s="122"/>
      <c r="E35" s="145"/>
      <c r="F35" s="119"/>
      <c r="H35" s="113" t="s">
        <v>555</v>
      </c>
    </row>
    <row r="36" spans="2:8" ht="19.5" customHeight="1" thickBot="1" x14ac:dyDescent="0.3">
      <c r="B36" s="23"/>
      <c r="C36" s="134" t="s">
        <v>524</v>
      </c>
      <c r="D36" s="122"/>
      <c r="E36" s="145"/>
      <c r="F36" s="119"/>
      <c r="H36" s="113" t="s">
        <v>559</v>
      </c>
    </row>
    <row r="37" spans="2:8" ht="27" customHeight="1" thickBot="1" x14ac:dyDescent="0.3">
      <c r="B37" s="23"/>
      <c r="C37" s="117" t="s">
        <v>466</v>
      </c>
      <c r="D37" s="153"/>
      <c r="E37" s="144"/>
      <c r="F37" s="115"/>
    </row>
    <row r="38" spans="2:8" ht="19.5" customHeight="1" x14ac:dyDescent="0.25">
      <c r="B38" s="23"/>
      <c r="C38" s="122" t="s">
        <v>560</v>
      </c>
      <c r="D38" s="120"/>
      <c r="E38" s="120"/>
      <c r="F38" s="119"/>
      <c r="H38" s="121" t="s">
        <v>555</v>
      </c>
    </row>
    <row r="39" spans="2:8" ht="19.5" customHeight="1" x14ac:dyDescent="0.25">
      <c r="B39" s="23"/>
      <c r="C39" s="122" t="s">
        <v>561</v>
      </c>
      <c r="D39" s="122"/>
      <c r="E39" s="122"/>
      <c r="F39" s="119"/>
      <c r="H39" s="121" t="s">
        <v>555</v>
      </c>
    </row>
    <row r="40" spans="2:8" ht="30.6" customHeight="1" x14ac:dyDescent="0.25">
      <c r="B40" s="23"/>
      <c r="C40" s="344" t="s">
        <v>568</v>
      </c>
      <c r="D40" s="122"/>
      <c r="E40" s="122"/>
      <c r="F40" s="119"/>
      <c r="H40" s="121" t="s">
        <v>555</v>
      </c>
    </row>
    <row r="41" spans="2:8" ht="19.5" customHeight="1" x14ac:dyDescent="0.25">
      <c r="B41" s="23"/>
      <c r="C41" s="122" t="s">
        <v>558</v>
      </c>
      <c r="D41" s="122"/>
      <c r="E41" s="122"/>
      <c r="F41" s="119"/>
      <c r="H41" s="121" t="s">
        <v>555</v>
      </c>
    </row>
    <row r="42" spans="2:8" ht="19.5" customHeight="1" x14ac:dyDescent="0.25">
      <c r="B42" s="23"/>
      <c r="C42" s="122" t="s">
        <v>522</v>
      </c>
      <c r="D42" s="120"/>
      <c r="E42" s="120"/>
      <c r="F42" s="119"/>
      <c r="H42" s="121" t="s">
        <v>555</v>
      </c>
    </row>
    <row r="43" spans="2:8" ht="19.5" customHeight="1" x14ac:dyDescent="0.25">
      <c r="B43" s="23"/>
      <c r="C43" s="135" t="s">
        <v>523</v>
      </c>
      <c r="D43" s="122"/>
      <c r="E43" s="122"/>
      <c r="F43" s="119"/>
      <c r="H43" s="113" t="s">
        <v>556</v>
      </c>
    </row>
    <row r="44" spans="2:8" ht="19.5" customHeight="1" thickBot="1" x14ac:dyDescent="0.3">
      <c r="B44" s="23"/>
      <c r="C44" s="122" t="s">
        <v>524</v>
      </c>
      <c r="D44" s="122"/>
      <c r="E44" s="122"/>
      <c r="F44" s="119"/>
      <c r="H44" s="113" t="s">
        <v>559</v>
      </c>
    </row>
    <row r="45" spans="2:8" ht="27" customHeight="1" thickBot="1" x14ac:dyDescent="0.3">
      <c r="B45" s="23"/>
      <c r="C45" s="117" t="s">
        <v>468</v>
      </c>
      <c r="D45" s="152"/>
      <c r="E45" s="141"/>
      <c r="F45" s="115"/>
    </row>
    <row r="46" spans="2:8" ht="27" customHeight="1" x14ac:dyDescent="0.25">
      <c r="B46" s="23"/>
      <c r="C46" s="134" t="s">
        <v>560</v>
      </c>
      <c r="D46" s="122"/>
      <c r="E46" s="145"/>
      <c r="F46" s="115"/>
      <c r="H46" s="121" t="s">
        <v>555</v>
      </c>
    </row>
    <row r="47" spans="2:8" ht="27" customHeight="1" x14ac:dyDescent="0.25">
      <c r="B47" s="23"/>
      <c r="C47" s="122" t="s">
        <v>561</v>
      </c>
      <c r="D47" s="122"/>
      <c r="E47" s="145"/>
      <c r="F47" s="115"/>
      <c r="H47" s="121" t="s">
        <v>555</v>
      </c>
    </row>
    <row r="48" spans="2:8" ht="31.15" customHeight="1" x14ac:dyDescent="0.25">
      <c r="B48" s="23"/>
      <c r="C48" s="344" t="s">
        <v>568</v>
      </c>
      <c r="D48" s="122"/>
      <c r="E48" s="145"/>
      <c r="F48" s="115"/>
      <c r="H48" s="121" t="s">
        <v>555</v>
      </c>
    </row>
    <row r="49" spans="2:8" ht="19.5" customHeight="1" x14ac:dyDescent="0.25">
      <c r="B49" s="23"/>
      <c r="C49" s="134" t="s">
        <v>518</v>
      </c>
      <c r="D49" s="122"/>
      <c r="E49" s="145"/>
      <c r="F49" s="119"/>
      <c r="H49" s="121" t="s">
        <v>555</v>
      </c>
    </row>
    <row r="50" spans="2:8" ht="19.5" customHeight="1" x14ac:dyDescent="0.25">
      <c r="B50" s="23"/>
      <c r="C50" s="122" t="s">
        <v>558</v>
      </c>
      <c r="D50" s="122"/>
      <c r="E50" s="145"/>
      <c r="F50" s="119"/>
      <c r="H50" s="121" t="s">
        <v>555</v>
      </c>
    </row>
    <row r="51" spans="2:8" ht="19.5" customHeight="1" x14ac:dyDescent="0.25">
      <c r="B51" s="23"/>
      <c r="C51" s="134" t="s">
        <v>522</v>
      </c>
      <c r="D51" s="122"/>
      <c r="E51" s="145"/>
      <c r="F51" s="119"/>
      <c r="H51" s="121" t="s">
        <v>555</v>
      </c>
    </row>
    <row r="52" spans="2:8" ht="19.5" customHeight="1" x14ac:dyDescent="0.25">
      <c r="B52" s="23"/>
      <c r="C52" s="135" t="s">
        <v>523</v>
      </c>
      <c r="D52" s="122"/>
      <c r="E52" s="145"/>
      <c r="F52" s="119"/>
      <c r="H52" s="113" t="s">
        <v>556</v>
      </c>
    </row>
    <row r="53" spans="2:8" ht="31.5" x14ac:dyDescent="0.25">
      <c r="B53" s="23"/>
      <c r="C53" s="134" t="s">
        <v>531</v>
      </c>
      <c r="D53" s="122"/>
      <c r="E53" s="145"/>
      <c r="F53" s="119"/>
      <c r="H53" s="121" t="s">
        <v>555</v>
      </c>
    </row>
    <row r="54" spans="2:8" ht="31.5" x14ac:dyDescent="0.25">
      <c r="B54" s="23"/>
      <c r="C54" s="134" t="s">
        <v>532</v>
      </c>
      <c r="D54" s="122"/>
      <c r="E54" s="145"/>
      <c r="F54" s="119"/>
      <c r="H54" s="121" t="s">
        <v>555</v>
      </c>
    </row>
    <row r="55" spans="2:8" ht="19.5" customHeight="1" x14ac:dyDescent="0.25">
      <c r="B55" s="23"/>
      <c r="C55" s="134" t="s">
        <v>533</v>
      </c>
      <c r="D55" s="122"/>
      <c r="E55" s="145"/>
      <c r="F55" s="119"/>
      <c r="H55" s="121" t="s">
        <v>555</v>
      </c>
    </row>
    <row r="56" spans="2:8" ht="19.5" customHeight="1" thickBot="1" x14ac:dyDescent="0.3">
      <c r="B56" s="23"/>
      <c r="C56" s="134" t="s">
        <v>524</v>
      </c>
      <c r="D56" s="122"/>
      <c r="E56" s="145"/>
      <c r="F56" s="119"/>
      <c r="H56" s="113" t="s">
        <v>559</v>
      </c>
    </row>
    <row r="57" spans="2:8" ht="27" customHeight="1" thickBot="1" x14ac:dyDescent="0.3">
      <c r="B57" s="23"/>
      <c r="C57" s="117" t="s">
        <v>470</v>
      </c>
      <c r="D57" s="153"/>
      <c r="E57" s="144"/>
      <c r="F57" s="119"/>
    </row>
    <row r="58" spans="2:8" ht="19.5" customHeight="1" x14ac:dyDescent="0.25">
      <c r="B58" s="23"/>
      <c r="C58" s="134" t="s">
        <v>548</v>
      </c>
      <c r="D58" s="127"/>
      <c r="E58" s="146"/>
      <c r="F58" s="119"/>
      <c r="H58" s="121" t="s">
        <v>555</v>
      </c>
    </row>
    <row r="59" spans="2:8" ht="28.15" customHeight="1" x14ac:dyDescent="0.25">
      <c r="B59" s="23"/>
      <c r="C59" s="134" t="s">
        <v>568</v>
      </c>
      <c r="D59" s="125"/>
      <c r="E59" s="145"/>
      <c r="F59" s="119"/>
      <c r="H59" s="121" t="s">
        <v>555</v>
      </c>
    </row>
    <row r="60" spans="2:8" ht="28.15" customHeight="1" x14ac:dyDescent="0.25">
      <c r="B60" s="23"/>
      <c r="C60" s="134" t="s">
        <v>562</v>
      </c>
      <c r="D60" s="125"/>
      <c r="E60" s="250"/>
      <c r="F60" s="119"/>
      <c r="H60" s="121" t="s">
        <v>555</v>
      </c>
    </row>
    <row r="61" spans="2:8" ht="28.15" customHeight="1" x14ac:dyDescent="0.25">
      <c r="B61" s="23"/>
      <c r="C61" s="134" t="s">
        <v>522</v>
      </c>
      <c r="D61" s="125"/>
      <c r="E61" s="250"/>
      <c r="F61" s="119"/>
      <c r="H61" s="121" t="s">
        <v>555</v>
      </c>
    </row>
    <row r="62" spans="2:8" ht="19.5" customHeight="1" x14ac:dyDescent="0.25">
      <c r="B62" s="23"/>
      <c r="C62" s="134" t="s">
        <v>549</v>
      </c>
      <c r="D62" s="125"/>
      <c r="E62" s="145"/>
      <c r="F62" s="119"/>
      <c r="H62" s="121" t="s">
        <v>555</v>
      </c>
    </row>
    <row r="63" spans="2:8" ht="19.5" customHeight="1" thickBot="1" x14ac:dyDescent="0.3">
      <c r="B63" s="23"/>
      <c r="C63" s="134" t="s">
        <v>554</v>
      </c>
      <c r="D63" s="125"/>
      <c r="E63" s="145"/>
      <c r="F63" s="119"/>
      <c r="H63" s="113" t="s">
        <v>559</v>
      </c>
    </row>
    <row r="64" spans="2:8" ht="19.5" customHeight="1" thickBot="1" x14ac:dyDescent="0.3">
      <c r="B64" s="23"/>
      <c r="C64" s="116" t="s">
        <v>539</v>
      </c>
      <c r="D64" s="132"/>
      <c r="E64" s="147"/>
      <c r="F64" s="119"/>
      <c r="H64" s="90"/>
    </row>
    <row r="65" spans="2:8" ht="31.5" x14ac:dyDescent="0.25">
      <c r="B65" s="23"/>
      <c r="C65" s="134" t="s">
        <v>519</v>
      </c>
      <c r="D65" s="127"/>
      <c r="E65" s="146"/>
      <c r="F65" s="119"/>
      <c r="H65" s="113" t="s">
        <v>563</v>
      </c>
    </row>
    <row r="66" spans="2:8" ht="15.75" x14ac:dyDescent="0.25">
      <c r="B66" s="23"/>
      <c r="C66" s="134" t="s">
        <v>520</v>
      </c>
      <c r="D66" s="125"/>
      <c r="E66" s="145"/>
      <c r="F66" s="119"/>
      <c r="H66" s="113" t="s">
        <v>564</v>
      </c>
    </row>
    <row r="67" spans="2:8" ht="32.25" thickBot="1" x14ac:dyDescent="0.3">
      <c r="B67" s="23"/>
      <c r="C67" s="134" t="s">
        <v>521</v>
      </c>
      <c r="D67" s="125"/>
      <c r="E67" s="145"/>
      <c r="F67" s="119"/>
      <c r="H67" s="113" t="s">
        <v>565</v>
      </c>
    </row>
    <row r="68" spans="2:8" ht="19.5" customHeight="1" thickBot="1" x14ac:dyDescent="0.3">
      <c r="B68" s="23"/>
      <c r="C68" s="116" t="s">
        <v>540</v>
      </c>
      <c r="D68" s="132"/>
      <c r="E68" s="147"/>
      <c r="F68" s="119"/>
      <c r="H68" s="90"/>
    </row>
    <row r="69" spans="2:8" ht="19.5" customHeight="1" x14ac:dyDescent="0.25">
      <c r="B69" s="23"/>
      <c r="C69" s="134" t="s">
        <v>541</v>
      </c>
      <c r="D69" s="125"/>
      <c r="E69" s="145"/>
      <c r="F69" s="119"/>
      <c r="H69" s="121" t="s">
        <v>566</v>
      </c>
    </row>
    <row r="70" spans="2:8" ht="19.5" customHeight="1" x14ac:dyDescent="0.25">
      <c r="B70" s="23"/>
      <c r="C70" s="134" t="s">
        <v>542</v>
      </c>
      <c r="D70" s="125"/>
      <c r="E70" s="145"/>
      <c r="F70" s="119"/>
      <c r="H70" s="121" t="s">
        <v>555</v>
      </c>
    </row>
    <row r="71" spans="2:8" ht="19.5" customHeight="1" x14ac:dyDescent="0.25">
      <c r="B71" s="23"/>
      <c r="C71" s="134" t="s">
        <v>543</v>
      </c>
      <c r="D71" s="125"/>
      <c r="E71" s="145"/>
      <c r="F71" s="119"/>
      <c r="H71" s="121" t="s">
        <v>555</v>
      </c>
    </row>
    <row r="72" spans="2:8" ht="30.6" customHeight="1" x14ac:dyDescent="0.25">
      <c r="B72" s="23"/>
      <c r="C72" s="134" t="s">
        <v>544</v>
      </c>
      <c r="D72" s="125"/>
      <c r="E72" s="145"/>
      <c r="F72" s="119"/>
      <c r="H72" s="121" t="s">
        <v>555</v>
      </c>
    </row>
    <row r="73" spans="2:8" ht="19.5" customHeight="1" x14ac:dyDescent="0.25">
      <c r="B73" s="23"/>
      <c r="C73" s="134" t="s">
        <v>545</v>
      </c>
      <c r="D73" s="125"/>
      <c r="E73" s="145"/>
      <c r="F73" s="119"/>
      <c r="H73" s="121" t="s">
        <v>555</v>
      </c>
    </row>
    <row r="74" spans="2:8" ht="19.5" customHeight="1" x14ac:dyDescent="0.25">
      <c r="B74" s="23"/>
      <c r="C74" s="134" t="s">
        <v>546</v>
      </c>
      <c r="D74" s="125"/>
      <c r="E74" s="145"/>
      <c r="F74" s="119"/>
      <c r="H74" s="121" t="s">
        <v>555</v>
      </c>
    </row>
    <row r="75" spans="2:8" ht="19.5" customHeight="1" x14ac:dyDescent="0.25">
      <c r="B75" s="23"/>
      <c r="C75" s="134" t="s">
        <v>547</v>
      </c>
      <c r="D75" s="125"/>
      <c r="E75" s="145"/>
      <c r="F75" s="119"/>
      <c r="H75" s="121" t="s">
        <v>555</v>
      </c>
    </row>
    <row r="76" spans="2:8" ht="19.5" customHeight="1" thickBot="1" x14ac:dyDescent="0.3">
      <c r="B76" s="23"/>
      <c r="C76" s="138" t="s">
        <v>524</v>
      </c>
      <c r="D76" s="133"/>
      <c r="E76" s="148"/>
      <c r="F76" s="119"/>
      <c r="H76" s="113" t="s">
        <v>559</v>
      </c>
    </row>
    <row r="77" spans="2:8" ht="19.5" customHeight="1" thickBot="1" x14ac:dyDescent="0.3">
      <c r="B77" s="23"/>
      <c r="C77" s="117" t="s">
        <v>537</v>
      </c>
      <c r="D77" s="123"/>
      <c r="E77" s="144"/>
      <c r="F77" s="119"/>
      <c r="H77" s="90"/>
    </row>
    <row r="78" spans="2:8" ht="32.25" thickBot="1" x14ac:dyDescent="0.3">
      <c r="B78" s="23"/>
      <c r="C78" s="130" t="s">
        <v>538</v>
      </c>
      <c r="D78" s="131"/>
      <c r="E78" s="149"/>
      <c r="F78" s="119"/>
      <c r="H78" s="113" t="s">
        <v>567</v>
      </c>
    </row>
    <row r="79" spans="2:8" ht="18" customHeight="1" x14ac:dyDescent="0.25">
      <c r="B79" s="23"/>
      <c r="C79" s="128" t="s">
        <v>534</v>
      </c>
      <c r="D79" s="128"/>
      <c r="F79" s="26"/>
    </row>
    <row r="80" spans="2:8" ht="9" customHeight="1" x14ac:dyDescent="0.25">
      <c r="B80" s="70"/>
      <c r="C80" s="17"/>
      <c r="D80" s="17"/>
      <c r="E80" s="17"/>
      <c r="F80" s="71"/>
    </row>
    <row r="81" ht="3.75" customHeight="1" x14ac:dyDescent="0.25"/>
  </sheetData>
  <mergeCells count="1">
    <mergeCell ref="C28:E28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740D4D7-0482-4A52-B834-FB545BA90466}">
          <x14:formula1>
            <xm:f>BAZA!$C$2:$C$5</xm:f>
          </x14:formula1>
          <xm:sqref>D65:D78 D9:D27 D29:D63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BAZA</vt:lpstr>
      <vt:lpstr>1. OPĆI PODACI</vt:lpstr>
      <vt:lpstr>2. Nastali troškovi</vt:lpstr>
      <vt:lpstr>3. Provedba i pokazatelji</vt:lpstr>
      <vt:lpstr>4. Dokumentacija</vt:lpstr>
      <vt:lpstr>'1. OPĆI PODACI'!Podrucje_ispisa</vt:lpstr>
      <vt:lpstr>'2. Nastali troškovi'!Podrucje_ispisa</vt:lpstr>
      <vt:lpstr>'3. Provedba i pokazatelji'!Podrucje_ispisa</vt:lpstr>
      <vt:lpstr>'4. Dokumentacija'!Podrucje_ispisa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Renka</dc:creator>
  <cp:lastModifiedBy>MDU</cp:lastModifiedBy>
  <cp:lastPrinted>2026-03-19T14:33:49Z</cp:lastPrinted>
  <dcterms:created xsi:type="dcterms:W3CDTF">2026-03-16T13:09:58Z</dcterms:created>
  <dcterms:modified xsi:type="dcterms:W3CDTF">2026-03-19T14:56:16Z</dcterms:modified>
</cp:coreProperties>
</file>